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80" yWindow="64796" windowWidth="15080" windowHeight="17360" tabRatio="888" activeTab="0"/>
  </bookViews>
  <sheets>
    <sheet name="Main List" sheetId="1" r:id="rId1"/>
    <sheet name="Spare Parts" sheetId="2" r:id="rId2"/>
    <sheet name="Evening" sheetId="3" r:id="rId3"/>
    <sheet name="Town" sheetId="4" r:id="rId4"/>
    <sheet name="Comfort" sheetId="5" r:id="rId5"/>
    <sheet name="First Aid" sheetId="6" r:id="rId6"/>
    <sheet name="Food Choices" sheetId="7" r:id="rId7"/>
  </sheets>
  <definedNames>
    <definedName name="_xlnm._FilterDatabase" localSheetId="0" hidden="1">'Main List'!$F$1:$I$119</definedName>
    <definedName name="hideblank">#REF!</definedName>
    <definedName name="_xlnm.Print_Area" localSheetId="0">'Main List'!$A$1:$I$119</definedName>
    <definedName name="unhideallcells">#REF!</definedName>
    <definedName name="unhideallrows">#REF!</definedName>
  </definedNames>
  <calcPr fullCalcOnLoad="1"/>
</workbook>
</file>

<file path=xl/sharedStrings.xml><?xml version="1.0" encoding="utf-8"?>
<sst xmlns="http://schemas.openxmlformats.org/spreadsheetml/2006/main" count="383" uniqueCount="244">
  <si>
    <t>*This item is worn or in a pocket and is not carried.</t>
  </si>
  <si>
    <t>Clothing</t>
  </si>
  <si>
    <t>alcohol, 1 oz by volume</t>
  </si>
  <si>
    <t>white gas fuel, per oz by vol</t>
  </si>
  <si>
    <t>alcohol bottle, empty</t>
  </si>
  <si>
    <t>peanuts</t>
  </si>
  <si>
    <t>Breakfast</t>
  </si>
  <si>
    <t>Lunch/Snack</t>
  </si>
  <si>
    <t>Dinner</t>
  </si>
  <si>
    <t>M&amp;Ms</t>
  </si>
  <si>
    <t>Combos</t>
  </si>
  <si>
    <t>safety pin</t>
  </si>
  <si>
    <t>pillow case</t>
  </si>
  <si>
    <t>quarter gaitors</t>
  </si>
  <si>
    <t>tank top</t>
  </si>
  <si>
    <t>shorts, hiking</t>
  </si>
  <si>
    <t>puzzles</t>
  </si>
  <si>
    <t>purifier, MSR MiniWorks</t>
  </si>
  <si>
    <t>lightweight tarp w/ nails and line</t>
  </si>
  <si>
    <t>cell phone charger</t>
  </si>
  <si>
    <t>instant potatoes (e.g. Betty Crocker garlic)</t>
  </si>
  <si>
    <t>tarp ground cover, Tyvek or 3-mil plastic, 4x8</t>
  </si>
  <si>
    <t>sleeping bag, 0°</t>
  </si>
  <si>
    <t>tent, Light Year CD (one person)</t>
  </si>
  <si>
    <t>tent, MSR Zoid 2 (2 person)</t>
  </si>
  <si>
    <t>Thermarest, 2-section Z-rest (lunch seat)</t>
  </si>
  <si>
    <t>Seychelle in-line filter</t>
  </si>
  <si>
    <t>duct tape around cylindrical container</t>
  </si>
  <si>
    <t>rain pants, Goretex (good at night for bugs)</t>
  </si>
  <si>
    <t>lightweight breathable REI jacket</t>
  </si>
  <si>
    <t>shoes, summer</t>
  </si>
  <si>
    <t>shoes, winter, waterproof</t>
  </si>
  <si>
    <t>shorts, lightweight (soccer)</t>
  </si>
  <si>
    <t>soap</t>
  </si>
  <si>
    <t>shampoo</t>
  </si>
  <si>
    <t>stuff sack</t>
  </si>
  <si>
    <t>nail clippers</t>
  </si>
  <si>
    <t>toothbrush</t>
  </si>
  <si>
    <t>toothpaste</t>
  </si>
  <si>
    <t>floss</t>
  </si>
  <si>
    <t>Q-tips</t>
  </si>
  <si>
    <t>Blink and Clean (0.7 oz)</t>
  </si>
  <si>
    <t>headlamp</t>
  </si>
  <si>
    <t>photons (2) w/ lanyard</t>
  </si>
  <si>
    <t>matches</t>
  </si>
  <si>
    <t>photon batteries</t>
  </si>
  <si>
    <t>rubber band</t>
  </si>
  <si>
    <t>tiny screwdrivers</t>
  </si>
  <si>
    <t>sunglasses</t>
  </si>
  <si>
    <t>full gaitors</t>
  </si>
  <si>
    <t>spare parts kit</t>
  </si>
  <si>
    <t>first aid kit</t>
  </si>
  <si>
    <t>Lipton noodles</t>
  </si>
  <si>
    <t>Lipton rice</t>
  </si>
  <si>
    <t>cereal bar</t>
  </si>
  <si>
    <t>Equal / Sweet and Low</t>
  </si>
  <si>
    <t>creamer</t>
  </si>
  <si>
    <t>mac and cheese</t>
  </si>
  <si>
    <t>Fig Newtons</t>
  </si>
  <si>
    <t>cream cheese in a packet</t>
  </si>
  <si>
    <t>mixed nuts</t>
  </si>
  <si>
    <t>Hennessy Hammock</t>
  </si>
  <si>
    <t>shirt, polyester</t>
  </si>
  <si>
    <t>pants, zipouts</t>
  </si>
  <si>
    <t>underwear</t>
  </si>
  <si>
    <t>pants, fleece</t>
  </si>
  <si>
    <t>jacket, fleece</t>
  </si>
  <si>
    <t>windscreen and lighter</t>
  </si>
  <si>
    <t>knit cap</t>
  </si>
  <si>
    <t>Pepsi alcohol stove</t>
  </si>
  <si>
    <t>JetBoil basic kit</t>
  </si>
  <si>
    <t>propane/butane cannister, large, empty</t>
  </si>
  <si>
    <t>propane/butane cannister, small, empty</t>
  </si>
  <si>
    <t>propane/butane fuel, in grams</t>
  </si>
  <si>
    <t>sleeping bag, 40°</t>
  </si>
  <si>
    <t>shoes, hiking</t>
  </si>
  <si>
    <t>Thermarest, 8-section Z-rest</t>
  </si>
  <si>
    <t>Supplies,Out</t>
  </si>
  <si>
    <t>compass</t>
  </si>
  <si>
    <t>whistle</t>
  </si>
  <si>
    <t>bandaids, all sizes</t>
  </si>
  <si>
    <t>finger cots</t>
  </si>
  <si>
    <t>Orajel, tube</t>
  </si>
  <si>
    <t>adhesive tape</t>
  </si>
  <si>
    <t>abdominal pad</t>
  </si>
  <si>
    <t>vaseline, tube</t>
  </si>
  <si>
    <t>dried bananas</t>
  </si>
  <si>
    <t>dried mixed fruit</t>
  </si>
  <si>
    <t>paper towels (10), in plastic bag</t>
  </si>
  <si>
    <t>guidebook pages (5), copied</t>
  </si>
  <si>
    <t>camera, single use</t>
  </si>
  <si>
    <t>AquaMira purifier bottle</t>
  </si>
  <si>
    <t>Ibuprofin, Percocet, Zyrtec, Vitamins</t>
  </si>
  <si>
    <t>AAA batteries (4)</t>
  </si>
  <si>
    <t>Stearns rain jacket</t>
  </si>
  <si>
    <t>Cortaid, stick (might be in comfort kit)</t>
  </si>
  <si>
    <t>Band-Aid  advanced care (Compeed)</t>
  </si>
  <si>
    <t>ChapStik</t>
  </si>
  <si>
    <t>pan, titanium</t>
  </si>
  <si>
    <t>sponge / scrubber</t>
  </si>
  <si>
    <t>plastic bags and mesh bag</t>
  </si>
  <si>
    <t>plastic container for washing up</t>
  </si>
  <si>
    <t>YakTrax</t>
  </si>
  <si>
    <t>white gas fuel bottle, empty, 22 oz</t>
  </si>
  <si>
    <t>GVP G4 semi-custom</t>
  </si>
  <si>
    <t>cell phone</t>
  </si>
  <si>
    <t>camera battery, extra</t>
  </si>
  <si>
    <t>radio and headphones</t>
  </si>
  <si>
    <t>heavy winter tarp w/ nails and line</t>
  </si>
  <si>
    <t>parachute cord, 50 ft</t>
  </si>
  <si>
    <t>pepper packets</t>
  </si>
  <si>
    <t>dehydrated veggies (Just Corn, etc)</t>
  </si>
  <si>
    <t>lasagne packaged meal</t>
  </si>
  <si>
    <t>Crystal Light</t>
  </si>
  <si>
    <t>mustard packets</t>
  </si>
  <si>
    <t>jelly packets</t>
  </si>
  <si>
    <t>dried tomatoes (can use w/ rice for soup)</t>
  </si>
  <si>
    <t>powdered eggs</t>
  </si>
  <si>
    <t>English muffins</t>
  </si>
  <si>
    <t>camera battery charger</t>
  </si>
  <si>
    <t>Extras</t>
  </si>
  <si>
    <t>tea bags</t>
  </si>
  <si>
    <t>coffee bags</t>
  </si>
  <si>
    <t>sugar</t>
  </si>
  <si>
    <t>olive oil</t>
  </si>
  <si>
    <t>trekking poles (REI Summit)</t>
  </si>
  <si>
    <t>Milkman lowfat milk</t>
  </si>
  <si>
    <t>cold cereal</t>
  </si>
  <si>
    <t>Esbit fuel tablet, or similar</t>
  </si>
  <si>
    <t>Esbit stove</t>
  </si>
  <si>
    <t>wristwatch</t>
  </si>
  <si>
    <t>comfort kit</t>
  </si>
  <si>
    <t>Total Weight (oz)</t>
  </si>
  <si>
    <t>Clif bar</t>
  </si>
  <si>
    <t>salt packets</t>
  </si>
  <si>
    <t>longjohns, polyester, bottom</t>
  </si>
  <si>
    <t>cup, small plastic</t>
  </si>
  <si>
    <t>spoon, plastic</t>
  </si>
  <si>
    <t>Ramen noodles</t>
  </si>
  <si>
    <t>gatorade</t>
  </si>
  <si>
    <t>Weight,</t>
  </si>
  <si>
    <t>PERSON 1</t>
  </si>
  <si>
    <t>PERSON 2</t>
  </si>
  <si>
    <t>Item</t>
  </si>
  <si>
    <t>√</t>
  </si>
  <si>
    <t xml:space="preserve"> ea (oz)</t>
  </si>
  <si>
    <t>Qty</t>
  </si>
  <si>
    <t>Carry Wt</t>
  </si>
  <si>
    <t>Pack</t>
  </si>
  <si>
    <t>pack cover</t>
  </si>
  <si>
    <t>Shelter</t>
  </si>
  <si>
    <t>Water</t>
  </si>
  <si>
    <t>water, per pint</t>
  </si>
  <si>
    <t>iodine tablets</t>
  </si>
  <si>
    <t>gloves</t>
  </si>
  <si>
    <t>First Aid</t>
  </si>
  <si>
    <t>gauze pads</t>
  </si>
  <si>
    <t>gauze rolls</t>
  </si>
  <si>
    <t>snow stake (for digging cat hole)</t>
  </si>
  <si>
    <t>Cooking</t>
  </si>
  <si>
    <t>pot, titanium, 1.3 L, with lid</t>
  </si>
  <si>
    <t>Food</t>
  </si>
  <si>
    <t>bear bag w/50 ft line</t>
  </si>
  <si>
    <t>sleeve with money, ID, keys, cards</t>
  </si>
  <si>
    <t>guidebook</t>
  </si>
  <si>
    <t>shell, Goretex</t>
  </si>
  <si>
    <t>Ziploc box, sandwich size</t>
  </si>
  <si>
    <t>food, per day</t>
  </si>
  <si>
    <t>Supplies,In</t>
  </si>
  <si>
    <t>sandals, flip flops</t>
  </si>
  <si>
    <t>sandals, Teva</t>
  </si>
  <si>
    <t>longjohns, polyester, top</t>
  </si>
  <si>
    <t>Platypus, 105 oz</t>
  </si>
  <si>
    <t>bandana</t>
  </si>
  <si>
    <t>pack liner, 2-mil construction garbage bag</t>
  </si>
  <si>
    <t>Category</t>
  </si>
  <si>
    <t>No.</t>
  </si>
  <si>
    <t>*1</t>
  </si>
  <si>
    <t>insulated mug</t>
  </si>
  <si>
    <t>disposable razor</t>
  </si>
  <si>
    <t>trekking poles (Leki Ti)</t>
  </si>
  <si>
    <t>vest, fleece</t>
  </si>
  <si>
    <t>pants, tights</t>
  </si>
  <si>
    <t>Evening</t>
  </si>
  <si>
    <t>spare contacts</t>
  </si>
  <si>
    <t>Town</t>
  </si>
  <si>
    <t>ace bandage</t>
  </si>
  <si>
    <t>neosporin</t>
  </si>
  <si>
    <t>Thermarest, 6-section Z-rest</t>
  </si>
  <si>
    <t>propane/butane stove, w/ lighter</t>
  </si>
  <si>
    <t>white gas stove w/ wind screen and lighter</t>
  </si>
  <si>
    <t>white gas fuel bottle, empty, 11 oz</t>
  </si>
  <si>
    <t>spaghetti (pasta, dried sauce, tomatoes, parmesan cheese)</t>
  </si>
  <si>
    <t>squeeze peanut butter</t>
  </si>
  <si>
    <t>packaged jellies</t>
  </si>
  <si>
    <t>dried apple slices</t>
  </si>
  <si>
    <t>raisins</t>
  </si>
  <si>
    <t>honey</t>
  </si>
  <si>
    <t>Mountainsmith</t>
  </si>
  <si>
    <t>notebook or PDA</t>
  </si>
  <si>
    <t>spray cheese</t>
  </si>
  <si>
    <t>seitan soy chips</t>
  </si>
  <si>
    <t>trail mix</t>
  </si>
  <si>
    <t>yogurt drops</t>
  </si>
  <si>
    <t>pasta and pouch sauce (Pesto)</t>
  </si>
  <si>
    <t>Snickers</t>
  </si>
  <si>
    <t>Oreos</t>
  </si>
  <si>
    <t>toasted bagel</t>
  </si>
  <si>
    <t>Nutri-Grain bar</t>
  </si>
  <si>
    <t>Stovetop stuffing</t>
  </si>
  <si>
    <t>pocket knife</t>
  </si>
  <si>
    <t>town kit</t>
  </si>
  <si>
    <t>evening kit</t>
  </si>
  <si>
    <t>insect repellant</t>
  </si>
  <si>
    <t>sunscreen</t>
  </si>
  <si>
    <t>Gold Bond medicated powder</t>
  </si>
  <si>
    <t>Cort-Aid stick</t>
  </si>
  <si>
    <t>Benedryl cream</t>
  </si>
  <si>
    <t>Polar Pure kit (bag, scoop, caps)</t>
  </si>
  <si>
    <t>Benadryl, tube (might be in comfort kit)</t>
  </si>
  <si>
    <t>swabs, antiseptic</t>
  </si>
  <si>
    <t>swabs, iodine</t>
  </si>
  <si>
    <t>mini-bagels</t>
  </si>
  <si>
    <t>Thermarest, Guidelight</t>
  </si>
  <si>
    <t>socks</t>
  </si>
  <si>
    <t>index cards (5), 3x5</t>
  </si>
  <si>
    <t>guidebook, map</t>
  </si>
  <si>
    <t>Comfort</t>
  </si>
  <si>
    <t xml:space="preserve"> </t>
  </si>
  <si>
    <t>Platypus, 70 oz</t>
  </si>
  <si>
    <t>Total Pack Weight (lbs)</t>
  </si>
  <si>
    <t xml:space="preserve"> --&gt;</t>
  </si>
  <si>
    <t>bottle, plastic, reused from soda, pt or qt</t>
  </si>
  <si>
    <t>Pop Tarts</t>
  </si>
  <si>
    <t>toilet paper/hand lotion kit</t>
  </si>
  <si>
    <t>washcloth</t>
  </si>
  <si>
    <t>Write/Read</t>
  </si>
  <si>
    <t>paperback</t>
  </si>
  <si>
    <t>pencils</t>
  </si>
  <si>
    <t>Spare Parts</t>
  </si>
  <si>
    <t>lighter</t>
  </si>
  <si>
    <t>camera, Canon</t>
  </si>
  <si>
    <t>Taco Kit (w/Lipton Spanish Rice and cheese)</t>
  </si>
  <si>
    <t>instant hot cereal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</si>
</sst>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/d/yyyy"/>
    <numFmt numFmtId="166" formatCode="0.000"/>
  </numFmts>
  <fonts count="6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lef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164" fontId="1" fillId="0" borderId="0" xfId="0" applyNumberFormat="1" applyFont="1" applyAlignment="1">
      <alignment vertical="center"/>
    </xf>
    <xf numFmtId="0" fontId="4" fillId="0" borderId="0" xfId="20" applyAlignment="1">
      <alignment/>
    </xf>
    <xf numFmtId="164" fontId="0" fillId="0" borderId="0" xfId="0" applyNumberFormat="1" applyFont="1" applyFill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166" fontId="0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164" fontId="0" fillId="2" borderId="0" xfId="0" applyNumberFormat="1" applyFont="1" applyFill="1" applyAlignment="1">
      <alignment/>
    </xf>
    <xf numFmtId="0" fontId="0" fillId="2" borderId="0" xfId="0" applyFont="1" applyFill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9"/>
  <sheetViews>
    <sheetView tabSelected="1" workbookViewId="0" topLeftCell="A1">
      <pane ySplit="2060" topLeftCell="BM6" activePane="bottomLeft" state="split"/>
      <selection pane="topLeft" activeCell="H1" sqref="H1:I16384"/>
      <selection pane="bottomLeft" activeCell="F118" sqref="F118"/>
    </sheetView>
  </sheetViews>
  <sheetFormatPr defaultColWidth="11.00390625" defaultRowHeight="12.75"/>
  <cols>
    <col min="1" max="1" width="4.00390625" style="5" bestFit="1" customWidth="1"/>
    <col min="2" max="2" width="9.875" style="5" customWidth="1"/>
    <col min="3" max="3" width="1.75390625" style="5" bestFit="1" customWidth="1"/>
    <col min="4" max="4" width="33.125" style="5" customWidth="1"/>
    <col min="5" max="5" width="7.875" style="6" customWidth="1"/>
    <col min="6" max="6" width="4.375" style="8" customWidth="1"/>
    <col min="7" max="7" width="8.875" style="5" customWidth="1"/>
    <col min="8" max="8" width="4.375" style="11" hidden="1" customWidth="1"/>
    <col min="9" max="9" width="8.875" style="5" hidden="1" customWidth="1"/>
    <col min="10" max="10" width="15.75390625" style="5" customWidth="1"/>
    <col min="11" max="11" width="4.75390625" style="6" customWidth="1"/>
    <col min="12" max="12" width="15.75390625" style="5" customWidth="1"/>
    <col min="13" max="13" width="4.75390625" style="6" customWidth="1"/>
    <col min="14" max="16384" width="10.75390625" style="5" customWidth="1"/>
  </cols>
  <sheetData>
    <row r="1" spans="5:13" s="3" customFormat="1" ht="12.75">
      <c r="E1" s="2"/>
      <c r="F1" s="7" t="s">
        <v>228</v>
      </c>
      <c r="G1" s="2"/>
      <c r="H1" s="10"/>
      <c r="I1" s="2"/>
      <c r="K1" s="2"/>
      <c r="M1" s="2"/>
    </row>
    <row r="2" spans="5:13" s="13" customFormat="1" ht="24" customHeight="1">
      <c r="E2" s="15"/>
      <c r="F2" s="14" t="s">
        <v>0</v>
      </c>
      <c r="G2" s="14"/>
      <c r="H2" s="14"/>
      <c r="I2" s="14"/>
      <c r="K2" s="15"/>
      <c r="M2" s="15"/>
    </row>
    <row r="3" spans="5:13" s="13" customFormat="1" ht="27" customHeight="1">
      <c r="E3" s="14" t="s">
        <v>230</v>
      </c>
      <c r="F3" s="13" t="s">
        <v>231</v>
      </c>
      <c r="G3" s="15">
        <f>SUM(G6:G119)/16</f>
        <v>23.018749999999994</v>
      </c>
      <c r="H3" s="13" t="s">
        <v>231</v>
      </c>
      <c r="I3" s="15">
        <f>SUM(I6:I119)/16</f>
        <v>17.681250000000002</v>
      </c>
      <c r="K3" s="15"/>
      <c r="M3" s="15"/>
    </row>
    <row r="4" spans="5:13" s="3" customFormat="1" ht="12.75">
      <c r="E4" s="2" t="s">
        <v>140</v>
      </c>
      <c r="F4" s="9" t="s">
        <v>141</v>
      </c>
      <c r="G4" s="2"/>
      <c r="H4" s="12" t="s">
        <v>142</v>
      </c>
      <c r="I4" s="2"/>
      <c r="K4" s="2"/>
      <c r="M4" s="2"/>
    </row>
    <row r="5" spans="1:13" s="3" customFormat="1" ht="12.75">
      <c r="A5" s="3" t="s">
        <v>176</v>
      </c>
      <c r="B5" s="3" t="s">
        <v>175</v>
      </c>
      <c r="C5" s="4" t="s">
        <v>144</v>
      </c>
      <c r="D5" s="3" t="s">
        <v>143</v>
      </c>
      <c r="E5" s="2" t="s">
        <v>145</v>
      </c>
      <c r="F5" s="7" t="s">
        <v>146</v>
      </c>
      <c r="G5" s="2" t="s">
        <v>147</v>
      </c>
      <c r="H5" s="10" t="s">
        <v>146</v>
      </c>
      <c r="I5" s="2" t="s">
        <v>147</v>
      </c>
      <c r="K5" s="2"/>
      <c r="M5" s="2"/>
    </row>
    <row r="6" spans="1:13" ht="12.75">
      <c r="A6" s="5">
        <v>1</v>
      </c>
      <c r="B6" s="5" t="s">
        <v>148</v>
      </c>
      <c r="D6" s="5" t="s">
        <v>104</v>
      </c>
      <c r="E6" s="6">
        <v>17</v>
      </c>
      <c r="G6" s="6">
        <f>IF(ISNUMBER(F6)=TRUE,F6*E6,"")</f>
      </c>
      <c r="I6" s="6">
        <f aca="true" t="shared" si="0" ref="I6:I102">IF(ISNUMBER(H6)=TRUE,H6*E6,"")</f>
      </c>
      <c r="M6" s="5"/>
    </row>
    <row r="7" spans="1:9" ht="12.75">
      <c r="A7" s="5">
        <v>1</v>
      </c>
      <c r="B7" s="5" t="s">
        <v>148</v>
      </c>
      <c r="D7" s="5" t="s">
        <v>198</v>
      </c>
      <c r="E7" s="6">
        <v>34</v>
      </c>
      <c r="F7" s="8">
        <v>1</v>
      </c>
      <c r="G7" s="6">
        <f>IF(ISNUMBER(F7)=TRUE,F7*E7,"")</f>
        <v>34</v>
      </c>
      <c r="I7" s="6"/>
    </row>
    <row r="8" spans="1:9" ht="12.75">
      <c r="A8" s="5">
        <v>1</v>
      </c>
      <c r="B8" s="5" t="s">
        <v>148</v>
      </c>
      <c r="D8" s="5" t="s">
        <v>149</v>
      </c>
      <c r="E8" s="6">
        <v>3</v>
      </c>
      <c r="F8" s="8">
        <v>1</v>
      </c>
      <c r="G8" s="6">
        <f aca="true" t="shared" si="1" ref="G8:G64">IF(ISNUMBER(F8)=TRUE,F8*E8,"")</f>
        <v>3</v>
      </c>
      <c r="H8" s="11">
        <v>1</v>
      </c>
      <c r="I8" s="6">
        <f t="shared" si="0"/>
        <v>3</v>
      </c>
    </row>
    <row r="9" spans="1:9" ht="12.75">
      <c r="A9" s="5">
        <v>1</v>
      </c>
      <c r="B9" s="5" t="s">
        <v>148</v>
      </c>
      <c r="D9" s="5" t="s">
        <v>174</v>
      </c>
      <c r="E9" s="6">
        <v>5.2</v>
      </c>
      <c r="F9" s="8">
        <v>1</v>
      </c>
      <c r="G9" s="6">
        <f t="shared" si="1"/>
        <v>5.2</v>
      </c>
      <c r="H9" s="11">
        <v>1</v>
      </c>
      <c r="I9" s="6">
        <f t="shared" si="0"/>
        <v>5.2</v>
      </c>
    </row>
    <row r="10" spans="1:9" ht="12.75">
      <c r="A10" s="5">
        <v>2</v>
      </c>
      <c r="B10" s="5" t="s">
        <v>150</v>
      </c>
      <c r="D10" s="5" t="s">
        <v>108</v>
      </c>
      <c r="E10" s="6">
        <v>31.5</v>
      </c>
      <c r="G10" s="6">
        <f t="shared" si="1"/>
      </c>
      <c r="I10" s="6">
        <f t="shared" si="0"/>
      </c>
    </row>
    <row r="11" spans="1:11" ht="12.75">
      <c r="A11" s="5">
        <v>2</v>
      </c>
      <c r="B11" s="5" t="s">
        <v>150</v>
      </c>
      <c r="D11" s="5" t="s">
        <v>18</v>
      </c>
      <c r="E11" s="6">
        <v>21.4</v>
      </c>
      <c r="G11" s="6">
        <f t="shared" si="1"/>
      </c>
      <c r="I11" s="6">
        <f t="shared" si="0"/>
      </c>
      <c r="K11" s="5"/>
    </row>
    <row r="12" spans="1:11" ht="12.75">
      <c r="A12" s="5">
        <v>2</v>
      </c>
      <c r="B12" s="5" t="s">
        <v>150</v>
      </c>
      <c r="D12" s="5" t="s">
        <v>22</v>
      </c>
      <c r="E12" s="6">
        <v>56</v>
      </c>
      <c r="G12" s="6">
        <f t="shared" si="1"/>
      </c>
      <c r="I12" s="6">
        <f t="shared" si="0"/>
      </c>
      <c r="K12" s="5"/>
    </row>
    <row r="13" spans="1:11" ht="12.75">
      <c r="A13" s="5">
        <v>2</v>
      </c>
      <c r="B13" s="5" t="s">
        <v>150</v>
      </c>
      <c r="D13" s="5" t="s">
        <v>74</v>
      </c>
      <c r="E13" s="6">
        <v>16</v>
      </c>
      <c r="F13" s="8">
        <v>1</v>
      </c>
      <c r="G13" s="6">
        <f t="shared" si="1"/>
        <v>16</v>
      </c>
      <c r="I13" s="6">
        <f t="shared" si="0"/>
      </c>
      <c r="K13" s="5"/>
    </row>
    <row r="14" spans="1:13" ht="12.75">
      <c r="A14" s="5">
        <v>2</v>
      </c>
      <c r="B14" s="5" t="s">
        <v>150</v>
      </c>
      <c r="D14" s="5" t="s">
        <v>21</v>
      </c>
      <c r="E14" s="6">
        <v>6.2</v>
      </c>
      <c r="F14" s="8">
        <v>1</v>
      </c>
      <c r="G14" s="6">
        <f t="shared" si="1"/>
        <v>6.2</v>
      </c>
      <c r="I14" s="6">
        <f t="shared" si="0"/>
      </c>
      <c r="K14" s="5"/>
      <c r="M14" s="5"/>
    </row>
    <row r="15" spans="1:11" ht="12.75">
      <c r="A15" s="5">
        <v>2</v>
      </c>
      <c r="B15" s="5" t="s">
        <v>150</v>
      </c>
      <c r="D15" s="5" t="s">
        <v>23</v>
      </c>
      <c r="E15" s="6">
        <v>51.2</v>
      </c>
      <c r="G15" s="6">
        <f t="shared" si="1"/>
      </c>
      <c r="I15" s="6">
        <f t="shared" si="0"/>
      </c>
      <c r="K15" s="5"/>
    </row>
    <row r="16" spans="1:9" ht="12.75">
      <c r="A16" s="5">
        <v>2</v>
      </c>
      <c r="B16" s="5" t="s">
        <v>150</v>
      </c>
      <c r="D16" s="5" t="s">
        <v>24</v>
      </c>
      <c r="E16" s="17">
        <v>76</v>
      </c>
      <c r="G16" s="6">
        <f t="shared" si="1"/>
      </c>
      <c r="I16" s="6">
        <f t="shared" si="0"/>
      </c>
    </row>
    <row r="17" spans="1:9" ht="12.75">
      <c r="A17" s="5">
        <v>2</v>
      </c>
      <c r="B17" s="5" t="s">
        <v>150</v>
      </c>
      <c r="D17" s="5" t="s">
        <v>61</v>
      </c>
      <c r="E17" s="17">
        <v>31</v>
      </c>
      <c r="F17" s="8">
        <v>1</v>
      </c>
      <c r="G17" s="6">
        <f>IF(ISNUMBER(F17)=TRUE,F17*E17,"")</f>
        <v>31</v>
      </c>
      <c r="I17" s="6"/>
    </row>
    <row r="18" spans="1:9" ht="12.75">
      <c r="A18" s="5">
        <v>2</v>
      </c>
      <c r="B18" s="5" t="s">
        <v>150</v>
      </c>
      <c r="D18" s="5" t="s">
        <v>25</v>
      </c>
      <c r="E18" s="6">
        <v>2.3</v>
      </c>
      <c r="F18" s="8">
        <v>1</v>
      </c>
      <c r="G18" s="6">
        <f t="shared" si="1"/>
        <v>2.3</v>
      </c>
      <c r="H18" s="11">
        <v>1</v>
      </c>
      <c r="I18" s="6">
        <f t="shared" si="0"/>
        <v>2.3</v>
      </c>
    </row>
    <row r="19" spans="1:9" ht="12.75">
      <c r="A19" s="5">
        <v>2</v>
      </c>
      <c r="B19" s="5" t="s">
        <v>150</v>
      </c>
      <c r="D19" s="5" t="s">
        <v>188</v>
      </c>
      <c r="E19" s="6">
        <v>6.9</v>
      </c>
      <c r="G19" s="6">
        <f t="shared" si="1"/>
      </c>
      <c r="H19" s="11">
        <v>1</v>
      </c>
      <c r="I19" s="6">
        <f t="shared" si="0"/>
        <v>6.9</v>
      </c>
    </row>
    <row r="20" spans="1:9" ht="12.75">
      <c r="A20" s="5">
        <v>2</v>
      </c>
      <c r="B20" s="5" t="s">
        <v>150</v>
      </c>
      <c r="D20" s="5" t="s">
        <v>76</v>
      </c>
      <c r="E20" s="6">
        <v>9.2</v>
      </c>
      <c r="G20" s="6">
        <f t="shared" si="1"/>
      </c>
      <c r="I20" s="6">
        <f t="shared" si="0"/>
      </c>
    </row>
    <row r="21" spans="1:9" ht="12.75">
      <c r="A21" s="5">
        <v>2</v>
      </c>
      <c r="B21" s="5" t="s">
        <v>150</v>
      </c>
      <c r="D21" s="5" t="s">
        <v>223</v>
      </c>
      <c r="E21" s="6">
        <v>20</v>
      </c>
      <c r="G21" s="6">
        <f t="shared" si="1"/>
      </c>
      <c r="H21" s="11">
        <v>1</v>
      </c>
      <c r="I21" s="6">
        <f t="shared" si="0"/>
        <v>20</v>
      </c>
    </row>
    <row r="22" spans="1:9" ht="12.75">
      <c r="A22" s="5">
        <v>3</v>
      </c>
      <c r="B22" s="5" t="s">
        <v>151</v>
      </c>
      <c r="D22" s="5" t="s">
        <v>232</v>
      </c>
      <c r="E22" s="6">
        <v>1</v>
      </c>
      <c r="G22" s="6">
        <f t="shared" si="1"/>
      </c>
      <c r="H22" s="11">
        <v>1</v>
      </c>
      <c r="I22" s="6">
        <f t="shared" si="0"/>
        <v>1</v>
      </c>
    </row>
    <row r="23" spans="1:9" ht="12.75">
      <c r="A23" s="5">
        <v>3</v>
      </c>
      <c r="B23" s="5" t="s">
        <v>151</v>
      </c>
      <c r="D23" s="5" t="s">
        <v>172</v>
      </c>
      <c r="E23" s="6">
        <v>6.5</v>
      </c>
      <c r="G23" s="6">
        <f t="shared" si="1"/>
      </c>
      <c r="I23" s="6">
        <f t="shared" si="0"/>
      </c>
    </row>
    <row r="24" spans="1:9" ht="12.75">
      <c r="A24" s="5">
        <v>3</v>
      </c>
      <c r="B24" s="5" t="s">
        <v>151</v>
      </c>
      <c r="D24" s="5" t="s">
        <v>229</v>
      </c>
      <c r="E24" s="6">
        <v>4.5</v>
      </c>
      <c r="F24" s="8">
        <v>2</v>
      </c>
      <c r="G24" s="6">
        <f t="shared" si="1"/>
        <v>9</v>
      </c>
      <c r="H24" s="11">
        <v>1</v>
      </c>
      <c r="I24" s="6">
        <f t="shared" si="0"/>
        <v>4.5</v>
      </c>
    </row>
    <row r="25" spans="1:9" ht="12.75">
      <c r="A25" s="5">
        <v>3</v>
      </c>
      <c r="B25" s="5" t="s">
        <v>151</v>
      </c>
      <c r="D25" s="5" t="s">
        <v>218</v>
      </c>
      <c r="E25" s="6">
        <v>4</v>
      </c>
      <c r="F25" s="8">
        <v>1</v>
      </c>
      <c r="G25" s="6">
        <f t="shared" si="1"/>
        <v>4</v>
      </c>
      <c r="H25" s="11">
        <v>1</v>
      </c>
      <c r="I25" s="6">
        <f t="shared" si="0"/>
        <v>4</v>
      </c>
    </row>
    <row r="26" spans="1:9" ht="12.75">
      <c r="A26" s="5">
        <v>3</v>
      </c>
      <c r="B26" s="5" t="s">
        <v>151</v>
      </c>
      <c r="D26" s="5" t="s">
        <v>17</v>
      </c>
      <c r="E26" s="6">
        <v>15.5</v>
      </c>
      <c r="G26" s="6">
        <f t="shared" si="1"/>
      </c>
      <c r="I26" s="6">
        <f t="shared" si="0"/>
      </c>
    </row>
    <row r="27" spans="1:9" ht="12.75">
      <c r="A27" s="5">
        <v>3</v>
      </c>
      <c r="B27" s="5" t="s">
        <v>151</v>
      </c>
      <c r="D27" s="5" t="s">
        <v>91</v>
      </c>
      <c r="E27" s="6">
        <v>5.7</v>
      </c>
      <c r="G27" s="6">
        <f>IF(ISNUMBER(F27)=TRUE,F27*E27,"")</f>
      </c>
      <c r="I27" s="6">
        <f>IF(ISNUMBER(H27)=TRUE,H27*E27,"")</f>
      </c>
    </row>
    <row r="28" spans="1:9" ht="12.75">
      <c r="A28" s="5">
        <v>3</v>
      </c>
      <c r="B28" s="5" t="s">
        <v>151</v>
      </c>
      <c r="D28" s="5" t="s">
        <v>26</v>
      </c>
      <c r="E28" s="22"/>
      <c r="G28" s="6">
        <f t="shared" si="1"/>
      </c>
      <c r="I28" s="6">
        <f t="shared" si="0"/>
      </c>
    </row>
    <row r="29" spans="1:9" ht="12.75">
      <c r="A29" s="5">
        <v>3</v>
      </c>
      <c r="B29" s="5" t="s">
        <v>151</v>
      </c>
      <c r="D29" s="5" t="s">
        <v>152</v>
      </c>
      <c r="E29" s="6">
        <v>16</v>
      </c>
      <c r="F29" s="8">
        <v>4</v>
      </c>
      <c r="G29" s="6">
        <f t="shared" si="1"/>
        <v>64</v>
      </c>
      <c r="H29" s="11">
        <v>2</v>
      </c>
      <c r="I29" s="6">
        <f t="shared" si="0"/>
        <v>32</v>
      </c>
    </row>
    <row r="30" spans="1:9" ht="12.75">
      <c r="A30" s="5">
        <v>4</v>
      </c>
      <c r="B30" s="5" t="s">
        <v>159</v>
      </c>
      <c r="D30" s="5" t="s">
        <v>4</v>
      </c>
      <c r="E30" s="6">
        <v>1.8</v>
      </c>
      <c r="G30" s="6">
        <f t="shared" si="1"/>
      </c>
      <c r="I30" s="6">
        <f t="shared" si="0"/>
      </c>
    </row>
    <row r="31" spans="1:9" ht="12.75">
      <c r="A31" s="5">
        <v>4</v>
      </c>
      <c r="B31" s="5" t="s">
        <v>159</v>
      </c>
      <c r="D31" s="5" t="s">
        <v>69</v>
      </c>
      <c r="E31" s="6">
        <v>0.3</v>
      </c>
      <c r="G31" s="6">
        <f t="shared" si="1"/>
      </c>
      <c r="I31" s="6">
        <f t="shared" si="0"/>
      </c>
    </row>
    <row r="32" spans="1:9" ht="12.75">
      <c r="A32" s="5">
        <v>4</v>
      </c>
      <c r="B32" s="5" t="s">
        <v>159</v>
      </c>
      <c r="D32" s="5" t="s">
        <v>2</v>
      </c>
      <c r="E32" s="6">
        <v>0.8</v>
      </c>
      <c r="G32" s="6">
        <f t="shared" si="1"/>
      </c>
      <c r="I32" s="6">
        <f t="shared" si="0"/>
      </c>
    </row>
    <row r="33" spans="1:9" ht="12.75">
      <c r="A33" s="5">
        <v>4</v>
      </c>
      <c r="B33" s="5" t="s">
        <v>159</v>
      </c>
      <c r="D33" s="5" t="s">
        <v>136</v>
      </c>
      <c r="E33" s="6">
        <v>0.4</v>
      </c>
      <c r="G33" s="6">
        <f t="shared" si="1"/>
      </c>
      <c r="I33" s="6">
        <f t="shared" si="0"/>
      </c>
    </row>
    <row r="34" spans="1:9" ht="12.75">
      <c r="A34" s="5">
        <v>4</v>
      </c>
      <c r="B34" s="5" t="s">
        <v>159</v>
      </c>
      <c r="D34" s="5" t="s">
        <v>128</v>
      </c>
      <c r="E34" s="6">
        <v>0.5</v>
      </c>
      <c r="G34" s="6">
        <f t="shared" si="1"/>
      </c>
      <c r="I34" s="6">
        <f t="shared" si="0"/>
      </c>
    </row>
    <row r="35" spans="1:9" ht="12.75">
      <c r="A35" s="5">
        <v>4</v>
      </c>
      <c r="B35" s="5" t="s">
        <v>159</v>
      </c>
      <c r="D35" s="5" t="s">
        <v>129</v>
      </c>
      <c r="E35" s="6">
        <v>3.3</v>
      </c>
      <c r="G35" s="6">
        <f t="shared" si="1"/>
      </c>
      <c r="I35" s="6">
        <f t="shared" si="0"/>
      </c>
    </row>
    <row r="36" spans="1:9" ht="12.75">
      <c r="A36" s="5">
        <v>4</v>
      </c>
      <c r="B36" s="5" t="s">
        <v>159</v>
      </c>
      <c r="D36" s="5" t="s">
        <v>70</v>
      </c>
      <c r="E36" s="6">
        <v>16.8</v>
      </c>
      <c r="F36" s="8">
        <v>1</v>
      </c>
      <c r="G36" s="6">
        <f t="shared" si="1"/>
        <v>16.8</v>
      </c>
      <c r="I36" s="6">
        <f t="shared" si="0"/>
      </c>
    </row>
    <row r="37" spans="1:9" ht="12.75">
      <c r="A37" s="5">
        <v>4</v>
      </c>
      <c r="B37" s="5" t="s">
        <v>159</v>
      </c>
      <c r="D37" s="5" t="s">
        <v>98</v>
      </c>
      <c r="E37" s="6">
        <v>5.2</v>
      </c>
      <c r="F37" s="8">
        <v>1</v>
      </c>
      <c r="G37" s="6">
        <f t="shared" si="1"/>
        <v>5.2</v>
      </c>
      <c r="I37" s="6">
        <f t="shared" si="0"/>
      </c>
    </row>
    <row r="38" spans="1:9" ht="12.75">
      <c r="A38" s="5">
        <v>4</v>
      </c>
      <c r="B38" s="5" t="s">
        <v>159</v>
      </c>
      <c r="D38" s="5" t="s">
        <v>160</v>
      </c>
      <c r="E38" s="6">
        <v>5.5</v>
      </c>
      <c r="G38" s="6">
        <f t="shared" si="1"/>
      </c>
      <c r="I38" s="6">
        <f t="shared" si="0"/>
      </c>
    </row>
    <row r="39" spans="1:9" ht="12.75">
      <c r="A39" s="5">
        <v>4</v>
      </c>
      <c r="B39" s="5" t="s">
        <v>159</v>
      </c>
      <c r="D39" s="5" t="s">
        <v>71</v>
      </c>
      <c r="E39" s="6">
        <v>4.6</v>
      </c>
      <c r="G39" s="6">
        <f t="shared" si="1"/>
      </c>
      <c r="I39" s="6">
        <f t="shared" si="0"/>
      </c>
    </row>
    <row r="40" spans="1:9" ht="12.75">
      <c r="A40" s="5">
        <v>4</v>
      </c>
      <c r="B40" s="5" t="s">
        <v>159</v>
      </c>
      <c r="D40" s="5" t="s">
        <v>72</v>
      </c>
      <c r="E40" s="6">
        <v>3.3</v>
      </c>
      <c r="F40" s="8">
        <v>1</v>
      </c>
      <c r="G40" s="6">
        <f t="shared" si="1"/>
        <v>3.3</v>
      </c>
      <c r="I40" s="6">
        <f t="shared" si="0"/>
      </c>
    </row>
    <row r="41" spans="1:9" ht="12.75">
      <c r="A41" s="5">
        <v>4</v>
      </c>
      <c r="B41" s="5" t="s">
        <v>159</v>
      </c>
      <c r="D41" s="5" t="s">
        <v>73</v>
      </c>
      <c r="E41" s="20">
        <f>16/454</f>
        <v>0.03524229074889868</v>
      </c>
      <c r="F41" s="23"/>
      <c r="G41" s="6">
        <f t="shared" si="1"/>
      </c>
      <c r="I41" s="6">
        <f t="shared" si="0"/>
      </c>
    </row>
    <row r="42" spans="1:9" ht="12.75">
      <c r="A42" s="5">
        <v>4</v>
      </c>
      <c r="B42" s="5" t="s">
        <v>159</v>
      </c>
      <c r="D42" s="5" t="s">
        <v>189</v>
      </c>
      <c r="E42" s="6">
        <v>8.5</v>
      </c>
      <c r="G42" s="6">
        <f t="shared" si="1"/>
      </c>
      <c r="I42" s="6">
        <f t="shared" si="0"/>
      </c>
    </row>
    <row r="43" spans="1:9" ht="12.75">
      <c r="A43" s="5">
        <v>4</v>
      </c>
      <c r="B43" s="5" t="s">
        <v>159</v>
      </c>
      <c r="D43" s="5" t="s">
        <v>191</v>
      </c>
      <c r="E43" s="6">
        <v>3.3</v>
      </c>
      <c r="G43" s="6">
        <f t="shared" si="1"/>
      </c>
      <c r="I43" s="6">
        <f t="shared" si="0"/>
      </c>
    </row>
    <row r="44" spans="1:9" ht="12.75">
      <c r="A44" s="5">
        <v>4</v>
      </c>
      <c r="B44" s="5" t="s">
        <v>159</v>
      </c>
      <c r="D44" s="5" t="s">
        <v>103</v>
      </c>
      <c r="E44" s="6">
        <v>5.1</v>
      </c>
      <c r="G44" s="6">
        <f t="shared" si="1"/>
      </c>
      <c r="I44" s="6">
        <f t="shared" si="0"/>
      </c>
    </row>
    <row r="45" spans="1:9" ht="12.75">
      <c r="A45" s="5">
        <v>4</v>
      </c>
      <c r="B45" s="5" t="s">
        <v>159</v>
      </c>
      <c r="D45" s="5" t="s">
        <v>3</v>
      </c>
      <c r="E45" s="6">
        <v>0.8</v>
      </c>
      <c r="G45" s="6">
        <f t="shared" si="1"/>
      </c>
      <c r="I45" s="6">
        <f t="shared" si="0"/>
      </c>
    </row>
    <row r="46" spans="1:9" ht="12.75">
      <c r="A46" s="5">
        <v>4</v>
      </c>
      <c r="B46" s="5" t="s">
        <v>159</v>
      </c>
      <c r="D46" s="5" t="s">
        <v>190</v>
      </c>
      <c r="E46" s="6">
        <v>14.5</v>
      </c>
      <c r="G46" s="6">
        <f t="shared" si="1"/>
      </c>
      <c r="I46" s="6">
        <f t="shared" si="0"/>
      </c>
    </row>
    <row r="47" spans="1:9" ht="12.75">
      <c r="A47" s="5">
        <v>4</v>
      </c>
      <c r="B47" s="5" t="s">
        <v>159</v>
      </c>
      <c r="D47" s="5" t="s">
        <v>67</v>
      </c>
      <c r="E47" s="6">
        <v>3</v>
      </c>
      <c r="G47" s="6">
        <f t="shared" si="1"/>
      </c>
      <c r="I47" s="6">
        <f t="shared" si="0"/>
      </c>
    </row>
    <row r="48" spans="1:9" ht="12.75">
      <c r="A48" s="5">
        <v>5</v>
      </c>
      <c r="B48" s="5" t="s">
        <v>161</v>
      </c>
      <c r="D48" s="5" t="s">
        <v>162</v>
      </c>
      <c r="E48" s="6">
        <v>3.3</v>
      </c>
      <c r="F48" s="8">
        <v>1</v>
      </c>
      <c r="G48" s="6">
        <f t="shared" si="1"/>
        <v>3.3</v>
      </c>
      <c r="I48" s="6">
        <f t="shared" si="0"/>
      </c>
    </row>
    <row r="49" spans="1:9" ht="12.75">
      <c r="A49" s="5">
        <v>5</v>
      </c>
      <c r="B49" s="5" t="s">
        <v>161</v>
      </c>
      <c r="D49" s="16" t="s">
        <v>167</v>
      </c>
      <c r="E49" s="6">
        <v>20</v>
      </c>
      <c r="F49" s="8">
        <v>2</v>
      </c>
      <c r="G49" s="6">
        <f>IF(ISNUMBER(F49)=TRUE,F49*E49,"")</f>
        <v>40</v>
      </c>
      <c r="H49" s="11">
        <v>3</v>
      </c>
      <c r="I49" s="6">
        <f t="shared" si="0"/>
        <v>60</v>
      </c>
    </row>
    <row r="50" spans="1:9" ht="12.75">
      <c r="A50" s="5">
        <v>5</v>
      </c>
      <c r="B50" s="5" t="s">
        <v>161</v>
      </c>
      <c r="D50" s="5" t="s">
        <v>178</v>
      </c>
      <c r="E50" s="6">
        <v>4.8</v>
      </c>
      <c r="F50" s="8">
        <v>1</v>
      </c>
      <c r="G50" s="6">
        <f t="shared" si="1"/>
        <v>4.8</v>
      </c>
      <c r="H50" s="11">
        <v>1</v>
      </c>
      <c r="I50" s="6">
        <f t="shared" si="0"/>
        <v>4.8</v>
      </c>
    </row>
    <row r="51" spans="1:9" ht="12.75">
      <c r="A51" s="5">
        <v>5</v>
      </c>
      <c r="B51" s="5" t="s">
        <v>161</v>
      </c>
      <c r="D51" s="5" t="s">
        <v>137</v>
      </c>
      <c r="E51" s="6">
        <v>0.3</v>
      </c>
      <c r="F51" s="8">
        <v>1</v>
      </c>
      <c r="G51" s="6">
        <f t="shared" si="1"/>
        <v>0.3</v>
      </c>
      <c r="I51" s="6">
        <f t="shared" si="0"/>
      </c>
    </row>
    <row r="52" spans="1:9" ht="12.75">
      <c r="A52" s="5">
        <v>5</v>
      </c>
      <c r="B52" s="5" t="s">
        <v>161</v>
      </c>
      <c r="D52" s="5" t="s">
        <v>166</v>
      </c>
      <c r="E52" s="6">
        <v>0.9</v>
      </c>
      <c r="G52" s="6">
        <f t="shared" si="1"/>
      </c>
      <c r="I52" s="6">
        <f t="shared" si="0"/>
      </c>
    </row>
    <row r="53" spans="1:9" ht="12.75">
      <c r="A53" s="5">
        <v>6</v>
      </c>
      <c r="B53" s="5" t="s">
        <v>168</v>
      </c>
      <c r="D53" s="5" t="s">
        <v>105</v>
      </c>
      <c r="E53" s="6">
        <v>4.2</v>
      </c>
      <c r="F53" s="8">
        <v>1</v>
      </c>
      <c r="G53" s="6">
        <f t="shared" si="1"/>
        <v>4.2</v>
      </c>
      <c r="H53" s="11">
        <v>1</v>
      </c>
      <c r="I53" s="6">
        <f t="shared" si="0"/>
        <v>4.2</v>
      </c>
    </row>
    <row r="54" spans="1:9" ht="12.75">
      <c r="A54" s="5">
        <v>6</v>
      </c>
      <c r="B54" s="5" t="s">
        <v>168</v>
      </c>
      <c r="D54" s="16" t="s">
        <v>212</v>
      </c>
      <c r="E54" s="6">
        <f>Evening!D1</f>
        <v>8</v>
      </c>
      <c r="F54" s="8">
        <v>1</v>
      </c>
      <c r="G54" s="6">
        <f t="shared" si="1"/>
        <v>8</v>
      </c>
      <c r="H54" s="11">
        <v>1</v>
      </c>
      <c r="I54" s="6">
        <f t="shared" si="0"/>
        <v>8</v>
      </c>
    </row>
    <row r="55" spans="1:9" ht="12.75">
      <c r="A55" s="5">
        <v>6</v>
      </c>
      <c r="B55" s="5" t="s">
        <v>168</v>
      </c>
      <c r="D55" s="16" t="s">
        <v>51</v>
      </c>
      <c r="E55" s="6">
        <v>10</v>
      </c>
      <c r="F55" s="8">
        <v>1</v>
      </c>
      <c r="G55" s="6">
        <f t="shared" si="1"/>
        <v>10</v>
      </c>
      <c r="H55" s="11">
        <v>0.5</v>
      </c>
      <c r="I55" s="6">
        <f t="shared" si="0"/>
        <v>5</v>
      </c>
    </row>
    <row r="56" spans="1:9" ht="12.75">
      <c r="A56" s="5">
        <v>6</v>
      </c>
      <c r="B56" s="5" t="s">
        <v>168</v>
      </c>
      <c r="D56" s="5" t="s">
        <v>88</v>
      </c>
      <c r="E56" s="6">
        <v>1.2</v>
      </c>
      <c r="F56" s="8">
        <v>1</v>
      </c>
      <c r="G56" s="6">
        <f t="shared" si="1"/>
        <v>1.2</v>
      </c>
      <c r="H56" s="11">
        <v>1</v>
      </c>
      <c r="I56" s="6">
        <f t="shared" si="0"/>
        <v>1.2</v>
      </c>
    </row>
    <row r="57" spans="1:9" ht="12.75">
      <c r="A57" s="5">
        <v>6</v>
      </c>
      <c r="B57" s="5" t="s">
        <v>168</v>
      </c>
      <c r="D57" s="5" t="s">
        <v>109</v>
      </c>
      <c r="E57" s="6">
        <v>2.8</v>
      </c>
      <c r="F57" s="8">
        <v>1</v>
      </c>
      <c r="G57" s="6">
        <f t="shared" si="1"/>
        <v>2.8</v>
      </c>
      <c r="I57" s="6">
        <f t="shared" si="0"/>
      </c>
    </row>
    <row r="58" spans="1:9" ht="12.75">
      <c r="A58" s="5">
        <v>6</v>
      </c>
      <c r="B58" s="5" t="s">
        <v>168</v>
      </c>
      <c r="D58" s="5" t="s">
        <v>100</v>
      </c>
      <c r="E58" s="6">
        <v>2</v>
      </c>
      <c r="F58" s="8">
        <v>1</v>
      </c>
      <c r="G58" s="6">
        <f t="shared" si="1"/>
        <v>2</v>
      </c>
      <c r="I58" s="6">
        <f t="shared" si="0"/>
      </c>
    </row>
    <row r="59" spans="1:9" ht="12.75">
      <c r="A59" s="5">
        <v>6</v>
      </c>
      <c r="B59" s="5" t="s">
        <v>168</v>
      </c>
      <c r="D59" s="5" t="s">
        <v>163</v>
      </c>
      <c r="E59" s="6">
        <v>1</v>
      </c>
      <c r="F59" s="8">
        <v>1</v>
      </c>
      <c r="G59" s="6">
        <f t="shared" si="1"/>
        <v>1</v>
      </c>
      <c r="H59" s="11">
        <v>1</v>
      </c>
      <c r="I59" s="6">
        <f t="shared" si="0"/>
        <v>1</v>
      </c>
    </row>
    <row r="60" spans="1:9" ht="12.75">
      <c r="A60" s="5">
        <v>6</v>
      </c>
      <c r="B60" s="5" t="s">
        <v>168</v>
      </c>
      <c r="D60" s="16" t="s">
        <v>50</v>
      </c>
      <c r="E60" s="6">
        <v>3.5</v>
      </c>
      <c r="F60" s="8">
        <v>1</v>
      </c>
      <c r="G60" s="6">
        <f t="shared" si="1"/>
        <v>3.5</v>
      </c>
      <c r="I60" s="6">
        <f t="shared" si="0"/>
      </c>
    </row>
    <row r="61" spans="1:9" ht="12.75">
      <c r="A61" s="5">
        <v>6</v>
      </c>
      <c r="B61" s="5" t="s">
        <v>168</v>
      </c>
      <c r="D61" s="5" t="s">
        <v>99</v>
      </c>
      <c r="E61" s="6">
        <v>1.6</v>
      </c>
      <c r="G61" s="6">
        <f t="shared" si="1"/>
      </c>
      <c r="I61" s="6">
        <f t="shared" si="0"/>
      </c>
    </row>
    <row r="62" spans="1:9" ht="12.75">
      <c r="A62" s="5">
        <v>6</v>
      </c>
      <c r="B62" s="5" t="s">
        <v>168</v>
      </c>
      <c r="D62" s="16" t="s">
        <v>211</v>
      </c>
      <c r="E62" s="1">
        <f>Town!D1+'Main List'!D1</f>
        <v>8.5</v>
      </c>
      <c r="G62" s="6">
        <f t="shared" si="1"/>
      </c>
      <c r="I62" s="6">
        <f t="shared" si="0"/>
      </c>
    </row>
    <row r="63" spans="1:9" ht="12.75">
      <c r="A63" s="5">
        <v>7</v>
      </c>
      <c r="B63" s="5" t="s">
        <v>77</v>
      </c>
      <c r="D63" s="5" t="s">
        <v>106</v>
      </c>
      <c r="E63" s="6">
        <v>0.8</v>
      </c>
      <c r="G63" s="6">
        <f t="shared" si="1"/>
      </c>
      <c r="I63" s="6">
        <f t="shared" si="0"/>
      </c>
    </row>
    <row r="64" spans="1:9" ht="12.75">
      <c r="A64" s="5">
        <v>7</v>
      </c>
      <c r="B64" s="5" t="s">
        <v>77</v>
      </c>
      <c r="D64" s="5" t="s">
        <v>241</v>
      </c>
      <c r="E64" s="6">
        <v>7.9</v>
      </c>
      <c r="F64" s="8">
        <v>1</v>
      </c>
      <c r="G64" s="6">
        <f t="shared" si="1"/>
        <v>7.9</v>
      </c>
      <c r="I64" s="6">
        <f t="shared" si="0"/>
      </c>
    </row>
    <row r="65" spans="1:9" ht="12.75">
      <c r="A65" s="5">
        <v>7</v>
      </c>
      <c r="B65" s="5" t="s">
        <v>77</v>
      </c>
      <c r="D65" s="5" t="s">
        <v>90</v>
      </c>
      <c r="E65" s="6">
        <v>2.3</v>
      </c>
      <c r="G65" s="6">
        <f aca="true" t="shared" si="2" ref="G65:G93">IF(ISNUMBER(F65)=TRUE,F65*E65,"")</f>
      </c>
      <c r="I65" s="6">
        <f t="shared" si="0"/>
      </c>
    </row>
    <row r="66" spans="1:9" ht="12.75">
      <c r="A66" s="5">
        <v>7</v>
      </c>
      <c r="B66" s="5" t="s">
        <v>77</v>
      </c>
      <c r="D66" s="16" t="s">
        <v>131</v>
      </c>
      <c r="E66" s="6">
        <v>7.9</v>
      </c>
      <c r="F66" s="8">
        <v>1</v>
      </c>
      <c r="G66" s="6">
        <f t="shared" si="2"/>
        <v>7.9</v>
      </c>
      <c r="H66" s="11">
        <v>1</v>
      </c>
      <c r="I66" s="6">
        <f t="shared" si="0"/>
        <v>7.9</v>
      </c>
    </row>
    <row r="67" spans="1:9" ht="12.75">
      <c r="A67" s="5">
        <v>7</v>
      </c>
      <c r="B67" s="5" t="s">
        <v>77</v>
      </c>
      <c r="D67" s="5" t="s">
        <v>78</v>
      </c>
      <c r="E67" s="6">
        <v>0.8</v>
      </c>
      <c r="G67" s="6">
        <f t="shared" si="2"/>
      </c>
      <c r="I67" s="6">
        <f t="shared" si="0"/>
      </c>
    </row>
    <row r="68" spans="1:9" ht="12.75">
      <c r="A68" s="5">
        <v>7</v>
      </c>
      <c r="B68" s="5" t="s">
        <v>77</v>
      </c>
      <c r="D68" s="5" t="s">
        <v>27</v>
      </c>
      <c r="E68" s="6">
        <v>3</v>
      </c>
      <c r="F68" s="8">
        <v>1</v>
      </c>
      <c r="G68" s="6">
        <f t="shared" si="2"/>
        <v>3</v>
      </c>
      <c r="I68" s="6">
        <f t="shared" si="0"/>
      </c>
    </row>
    <row r="69" spans="1:9" ht="12.75">
      <c r="A69" s="5">
        <v>7</v>
      </c>
      <c r="B69" s="5" t="s">
        <v>77</v>
      </c>
      <c r="D69" s="5" t="s">
        <v>164</v>
      </c>
      <c r="E69" s="6">
        <v>6.5</v>
      </c>
      <c r="G69" s="6">
        <f t="shared" si="2"/>
      </c>
      <c r="I69" s="6">
        <f t="shared" si="0"/>
      </c>
    </row>
    <row r="70" spans="1:9" ht="12.75">
      <c r="A70" s="5">
        <v>7</v>
      </c>
      <c r="B70" s="5" t="s">
        <v>77</v>
      </c>
      <c r="D70" s="5" t="s">
        <v>89</v>
      </c>
      <c r="E70" s="6">
        <v>0.5</v>
      </c>
      <c r="G70" s="6">
        <f t="shared" si="2"/>
      </c>
      <c r="H70" s="11">
        <v>1</v>
      </c>
      <c r="I70" s="6">
        <f t="shared" si="0"/>
        <v>0.5</v>
      </c>
    </row>
    <row r="71" spans="1:9" ht="12.75">
      <c r="A71" s="5">
        <v>7</v>
      </c>
      <c r="B71" s="5" t="s">
        <v>77</v>
      </c>
      <c r="D71" s="5" t="s">
        <v>226</v>
      </c>
      <c r="E71" s="6">
        <v>1.5</v>
      </c>
      <c r="F71" s="8">
        <v>1</v>
      </c>
      <c r="G71" s="6">
        <f t="shared" si="2"/>
        <v>1.5</v>
      </c>
      <c r="I71" s="6">
        <f t="shared" si="0"/>
      </c>
    </row>
    <row r="72" spans="1:9" ht="12.75">
      <c r="A72" s="5">
        <v>7</v>
      </c>
      <c r="B72" s="5" t="s">
        <v>77</v>
      </c>
      <c r="D72" s="5" t="s">
        <v>101</v>
      </c>
      <c r="E72" s="6">
        <v>1.2</v>
      </c>
      <c r="G72" s="6">
        <f t="shared" si="2"/>
      </c>
      <c r="I72" s="6">
        <f t="shared" si="0"/>
      </c>
    </row>
    <row r="73" spans="1:9" ht="12.75">
      <c r="A73" s="5">
        <v>7</v>
      </c>
      <c r="B73" s="5" t="s">
        <v>77</v>
      </c>
      <c r="D73" s="5" t="s">
        <v>210</v>
      </c>
      <c r="E73" s="6">
        <v>4</v>
      </c>
      <c r="F73" s="8">
        <v>1</v>
      </c>
      <c r="G73" s="6">
        <f t="shared" si="2"/>
        <v>4</v>
      </c>
      <c r="H73" s="11">
        <v>1</v>
      </c>
      <c r="I73" s="6">
        <f t="shared" si="0"/>
        <v>4</v>
      </c>
    </row>
    <row r="74" spans="1:9" ht="12.75">
      <c r="A74" s="5">
        <v>7</v>
      </c>
      <c r="B74" s="5" t="s">
        <v>77</v>
      </c>
      <c r="D74" s="5" t="s">
        <v>107</v>
      </c>
      <c r="E74" s="6">
        <v>2.7</v>
      </c>
      <c r="G74" s="6">
        <f t="shared" si="2"/>
      </c>
      <c r="I74" s="6">
        <f t="shared" si="0"/>
      </c>
    </row>
    <row r="75" spans="1:9" ht="12.75">
      <c r="A75" s="5">
        <v>7</v>
      </c>
      <c r="B75" s="5" t="s">
        <v>77</v>
      </c>
      <c r="D75" s="5" t="s">
        <v>158</v>
      </c>
      <c r="E75" s="6">
        <v>0.6</v>
      </c>
      <c r="G75" s="6">
        <f t="shared" si="2"/>
      </c>
      <c r="I75" s="6">
        <f t="shared" si="0"/>
      </c>
    </row>
    <row r="76" spans="1:9" ht="12.75">
      <c r="A76" s="5">
        <v>7</v>
      </c>
      <c r="B76" s="5" t="s">
        <v>77</v>
      </c>
      <c r="D76" s="5" t="s">
        <v>48</v>
      </c>
      <c r="E76" s="17">
        <v>1.2</v>
      </c>
      <c r="F76" s="8" t="s">
        <v>177</v>
      </c>
      <c r="G76" s="6">
        <f t="shared" si="2"/>
      </c>
      <c r="H76" s="11" t="s">
        <v>177</v>
      </c>
      <c r="I76" s="6">
        <f t="shared" si="0"/>
      </c>
    </row>
    <row r="77" spans="1:9" ht="12.75">
      <c r="A77" s="5">
        <v>7</v>
      </c>
      <c r="B77" s="5" t="s">
        <v>77</v>
      </c>
      <c r="D77" s="5" t="s">
        <v>234</v>
      </c>
      <c r="E77" s="6">
        <v>1.5</v>
      </c>
      <c r="F77" s="8">
        <v>1</v>
      </c>
      <c r="G77" s="6">
        <f t="shared" si="2"/>
        <v>1.5</v>
      </c>
      <c r="H77" s="11">
        <v>1</v>
      </c>
      <c r="I77" s="6">
        <f t="shared" si="0"/>
        <v>1.5</v>
      </c>
    </row>
    <row r="78" spans="1:9" ht="12.75">
      <c r="A78" s="5">
        <v>7</v>
      </c>
      <c r="B78" s="5" t="s">
        <v>77</v>
      </c>
      <c r="D78" s="5" t="s">
        <v>180</v>
      </c>
      <c r="E78" s="6">
        <v>15.4</v>
      </c>
      <c r="F78" s="8" t="s">
        <v>177</v>
      </c>
      <c r="G78" s="6">
        <f t="shared" si="2"/>
      </c>
      <c r="I78" s="6">
        <f t="shared" si="0"/>
      </c>
    </row>
    <row r="79" spans="1:9" ht="12.75">
      <c r="A79" s="5">
        <v>7</v>
      </c>
      <c r="B79" s="5" t="s">
        <v>77</v>
      </c>
      <c r="D79" s="5" t="s">
        <v>125</v>
      </c>
      <c r="E79" s="6">
        <v>21</v>
      </c>
      <c r="G79" s="6">
        <f t="shared" si="2"/>
      </c>
      <c r="H79" s="11" t="s">
        <v>177</v>
      </c>
      <c r="I79" s="6">
        <f t="shared" si="0"/>
      </c>
    </row>
    <row r="80" spans="1:9" ht="12.75">
      <c r="A80" s="5">
        <v>7</v>
      </c>
      <c r="B80" s="5" t="s">
        <v>77</v>
      </c>
      <c r="D80" s="5" t="s">
        <v>235</v>
      </c>
      <c r="E80" s="6">
        <v>1</v>
      </c>
      <c r="G80" s="6">
        <f t="shared" si="2"/>
      </c>
      <c r="H80" s="8">
        <v>1</v>
      </c>
      <c r="I80" s="6">
        <f t="shared" si="0"/>
        <v>1</v>
      </c>
    </row>
    <row r="81" spans="1:9" ht="12.75">
      <c r="A81" s="5">
        <v>7</v>
      </c>
      <c r="B81" s="5" t="s">
        <v>77</v>
      </c>
      <c r="D81" s="5" t="s">
        <v>79</v>
      </c>
      <c r="E81" s="6">
        <v>0.2</v>
      </c>
      <c r="F81" s="8">
        <v>1</v>
      </c>
      <c r="G81" s="6">
        <f t="shared" si="2"/>
        <v>0.2</v>
      </c>
      <c r="H81" s="11">
        <v>1</v>
      </c>
      <c r="I81" s="6">
        <f t="shared" si="0"/>
        <v>0.2</v>
      </c>
    </row>
    <row r="82" spans="1:9" ht="12.75">
      <c r="A82" s="5">
        <v>7</v>
      </c>
      <c r="B82" s="5" t="s">
        <v>77</v>
      </c>
      <c r="D82" s="5" t="s">
        <v>130</v>
      </c>
      <c r="E82" s="6">
        <v>1.5</v>
      </c>
      <c r="G82" s="6">
        <f t="shared" si="2"/>
      </c>
      <c r="H82" s="11" t="s">
        <v>177</v>
      </c>
      <c r="I82" s="6">
        <f t="shared" si="0"/>
      </c>
    </row>
    <row r="83" spans="1:9" ht="12.75">
      <c r="A83" s="5">
        <v>8</v>
      </c>
      <c r="B83" s="5" t="s">
        <v>1</v>
      </c>
      <c r="D83" s="5" t="s">
        <v>173</v>
      </c>
      <c r="E83" s="6">
        <v>0.4</v>
      </c>
      <c r="F83" s="8">
        <v>1</v>
      </c>
      <c r="G83" s="6">
        <f t="shared" si="2"/>
        <v>0.4</v>
      </c>
      <c r="H83" s="11">
        <v>1</v>
      </c>
      <c r="I83" s="6">
        <f t="shared" si="0"/>
        <v>0.4</v>
      </c>
    </row>
    <row r="84" spans="1:9" ht="12.75">
      <c r="A84" s="5">
        <v>8</v>
      </c>
      <c r="B84" s="5" t="s">
        <v>1</v>
      </c>
      <c r="D84" s="5" t="s">
        <v>49</v>
      </c>
      <c r="E84" s="6">
        <v>8.9</v>
      </c>
      <c r="G84" s="6">
        <f t="shared" si="2"/>
      </c>
      <c r="I84" s="6">
        <f t="shared" si="0"/>
      </c>
    </row>
    <row r="85" spans="1:9" ht="12.75">
      <c r="A85" s="5">
        <v>8</v>
      </c>
      <c r="B85" s="5" t="s">
        <v>1</v>
      </c>
      <c r="D85" s="5" t="s">
        <v>154</v>
      </c>
      <c r="E85" s="6">
        <v>3.1</v>
      </c>
      <c r="G85" s="6">
        <f t="shared" si="2"/>
      </c>
      <c r="H85" s="11">
        <v>1</v>
      </c>
      <c r="I85" s="6">
        <f t="shared" si="0"/>
        <v>3.1</v>
      </c>
    </row>
    <row r="86" spans="1:9" ht="12.75">
      <c r="A86" s="5">
        <v>8</v>
      </c>
      <c r="B86" s="5" t="s">
        <v>1</v>
      </c>
      <c r="D86" s="5" t="s">
        <v>66</v>
      </c>
      <c r="E86" s="6">
        <v>17</v>
      </c>
      <c r="G86" s="6">
        <f t="shared" si="2"/>
      </c>
      <c r="H86" s="11">
        <v>1</v>
      </c>
      <c r="I86" s="6">
        <f t="shared" si="0"/>
        <v>17</v>
      </c>
    </row>
    <row r="87" spans="1:9" ht="12.75">
      <c r="A87" s="5">
        <v>8</v>
      </c>
      <c r="B87" s="5" t="s">
        <v>1</v>
      </c>
      <c r="D87" s="5" t="s">
        <v>68</v>
      </c>
      <c r="E87" s="6">
        <v>2.3</v>
      </c>
      <c r="G87" s="6">
        <f t="shared" si="2"/>
      </c>
      <c r="H87" s="11">
        <v>1</v>
      </c>
      <c r="I87" s="6">
        <f t="shared" si="0"/>
        <v>2.3</v>
      </c>
    </row>
    <row r="88" spans="1:9" ht="12.75">
      <c r="A88" s="5">
        <v>8</v>
      </c>
      <c r="B88" s="5" t="s">
        <v>1</v>
      </c>
      <c r="D88" s="5" t="s">
        <v>135</v>
      </c>
      <c r="E88" s="6">
        <v>6.3</v>
      </c>
      <c r="G88" s="6">
        <f t="shared" si="2"/>
      </c>
      <c r="I88" s="6">
        <f t="shared" si="0"/>
      </c>
    </row>
    <row r="89" spans="1:9" ht="12.75">
      <c r="A89" s="5">
        <v>8</v>
      </c>
      <c r="B89" s="5" t="s">
        <v>1</v>
      </c>
      <c r="D89" s="5" t="s">
        <v>171</v>
      </c>
      <c r="E89" s="6">
        <v>6.4</v>
      </c>
      <c r="G89" s="6">
        <f t="shared" si="2"/>
      </c>
      <c r="I89" s="6">
        <f t="shared" si="0"/>
      </c>
    </row>
    <row r="90" spans="1:9" ht="12.75">
      <c r="A90" s="5">
        <v>8</v>
      </c>
      <c r="B90" s="5" t="s">
        <v>1</v>
      </c>
      <c r="D90" s="5" t="s">
        <v>65</v>
      </c>
      <c r="E90" s="6">
        <v>8.4</v>
      </c>
      <c r="G90" s="6">
        <f t="shared" si="2"/>
      </c>
      <c r="I90" s="6">
        <f t="shared" si="0"/>
      </c>
    </row>
    <row r="91" spans="1:9" ht="12.75">
      <c r="A91" s="5">
        <v>8</v>
      </c>
      <c r="B91" s="5" t="s">
        <v>1</v>
      </c>
      <c r="D91" s="5" t="s">
        <v>182</v>
      </c>
      <c r="E91" s="6">
        <v>9.9</v>
      </c>
      <c r="G91" s="6">
        <f t="shared" si="2"/>
      </c>
      <c r="H91" s="11">
        <v>1</v>
      </c>
      <c r="I91" s="6">
        <f t="shared" si="0"/>
        <v>9.9</v>
      </c>
    </row>
    <row r="92" spans="1:9" ht="12.75">
      <c r="A92" s="5">
        <v>8</v>
      </c>
      <c r="B92" s="5" t="s">
        <v>1</v>
      </c>
      <c r="D92" s="5" t="s">
        <v>63</v>
      </c>
      <c r="E92" s="6">
        <v>8.8</v>
      </c>
      <c r="G92" s="6">
        <f t="shared" si="2"/>
      </c>
      <c r="I92" s="6">
        <f t="shared" si="0"/>
      </c>
    </row>
    <row r="93" spans="1:9" ht="12.75">
      <c r="A93" s="5">
        <v>8</v>
      </c>
      <c r="B93" s="5" t="s">
        <v>1</v>
      </c>
      <c r="D93" s="5" t="s">
        <v>12</v>
      </c>
      <c r="E93" s="6">
        <v>1.5</v>
      </c>
      <c r="F93" s="8">
        <v>1</v>
      </c>
      <c r="G93" s="6">
        <f t="shared" si="2"/>
        <v>1.5</v>
      </c>
      <c r="H93" s="11">
        <v>1</v>
      </c>
      <c r="I93" s="6">
        <f t="shared" si="0"/>
        <v>1.5</v>
      </c>
    </row>
    <row r="94" spans="1:9" ht="12.75">
      <c r="A94" s="5">
        <v>8</v>
      </c>
      <c r="B94" s="5" t="s">
        <v>1</v>
      </c>
      <c r="D94" s="5" t="s">
        <v>13</v>
      </c>
      <c r="E94" s="6">
        <v>2</v>
      </c>
      <c r="F94" s="8" t="s">
        <v>177</v>
      </c>
      <c r="G94" s="6">
        <f aca="true" t="shared" si="3" ref="G94:G119">IF(ISNUMBER(F94)=TRUE,F94*E94,"")</f>
      </c>
      <c r="H94" s="11">
        <v>1</v>
      </c>
      <c r="I94" s="6">
        <f t="shared" si="0"/>
        <v>2</v>
      </c>
    </row>
    <row r="95" spans="1:9" ht="12.75">
      <c r="A95" s="5">
        <v>8</v>
      </c>
      <c r="B95" s="5" t="s">
        <v>1</v>
      </c>
      <c r="D95" s="5" t="s">
        <v>28</v>
      </c>
      <c r="E95" s="6">
        <v>10.9</v>
      </c>
      <c r="F95" s="8">
        <v>1</v>
      </c>
      <c r="G95" s="6">
        <f t="shared" si="3"/>
        <v>10.9</v>
      </c>
      <c r="H95" s="11">
        <v>1</v>
      </c>
      <c r="I95" s="6">
        <f t="shared" si="0"/>
        <v>10.9</v>
      </c>
    </row>
    <row r="96" spans="1:9" ht="12.75">
      <c r="A96" s="5">
        <v>8</v>
      </c>
      <c r="B96" s="5" t="s">
        <v>1</v>
      </c>
      <c r="D96" s="5" t="s">
        <v>169</v>
      </c>
      <c r="E96" s="6">
        <v>7.9</v>
      </c>
      <c r="F96" s="8">
        <v>1</v>
      </c>
      <c r="G96" s="6">
        <f t="shared" si="3"/>
        <v>7.9</v>
      </c>
      <c r="I96" s="6">
        <f t="shared" si="0"/>
      </c>
    </row>
    <row r="97" spans="1:9" ht="12.75">
      <c r="A97" s="5">
        <v>8</v>
      </c>
      <c r="B97" s="5" t="s">
        <v>1</v>
      </c>
      <c r="D97" s="5" t="s">
        <v>170</v>
      </c>
      <c r="E97" s="6">
        <v>20.4</v>
      </c>
      <c r="G97" s="6">
        <f t="shared" si="3"/>
      </c>
      <c r="H97" s="11">
        <v>1</v>
      </c>
      <c r="I97" s="6">
        <f t="shared" si="0"/>
        <v>20.4</v>
      </c>
    </row>
    <row r="98" spans="1:9" ht="12.75">
      <c r="A98" s="5">
        <v>8</v>
      </c>
      <c r="B98" s="5" t="s">
        <v>1</v>
      </c>
      <c r="D98" s="5" t="s">
        <v>165</v>
      </c>
      <c r="E98" s="6">
        <v>26.2</v>
      </c>
      <c r="G98" s="6">
        <f t="shared" si="3"/>
      </c>
      <c r="I98" s="6">
        <f t="shared" si="0"/>
      </c>
    </row>
    <row r="99" spans="1:9" ht="12.75">
      <c r="A99" s="5">
        <v>8</v>
      </c>
      <c r="B99" s="5" t="s">
        <v>1</v>
      </c>
      <c r="D99" s="5" t="s">
        <v>29</v>
      </c>
      <c r="E99" s="6">
        <v>13</v>
      </c>
      <c r="F99" s="8">
        <v>1</v>
      </c>
      <c r="G99" s="6">
        <f t="shared" si="3"/>
        <v>13</v>
      </c>
      <c r="I99" s="6">
        <f t="shared" si="0"/>
      </c>
    </row>
    <row r="100" spans="1:9" ht="12.75">
      <c r="A100" s="5">
        <v>8</v>
      </c>
      <c r="B100" s="5" t="s">
        <v>1</v>
      </c>
      <c r="D100" s="5" t="s">
        <v>94</v>
      </c>
      <c r="E100" s="6">
        <v>9.8</v>
      </c>
      <c r="G100" s="6">
        <f t="shared" si="3"/>
      </c>
      <c r="H100" s="11">
        <v>1</v>
      </c>
      <c r="I100" s="6">
        <f t="shared" si="0"/>
        <v>9.8</v>
      </c>
    </row>
    <row r="101" spans="1:9" ht="12.75">
      <c r="A101" s="5">
        <v>8</v>
      </c>
      <c r="B101" s="5" t="s">
        <v>1</v>
      </c>
      <c r="D101" s="5" t="s">
        <v>62</v>
      </c>
      <c r="E101" s="6">
        <v>6</v>
      </c>
      <c r="F101" s="8">
        <v>1</v>
      </c>
      <c r="G101" s="6">
        <f t="shared" si="3"/>
        <v>6</v>
      </c>
      <c r="H101" s="11">
        <v>1</v>
      </c>
      <c r="I101" s="6">
        <f t="shared" si="0"/>
        <v>6</v>
      </c>
    </row>
    <row r="102" spans="1:9" ht="12.75">
      <c r="A102" s="5">
        <v>8</v>
      </c>
      <c r="B102" s="5" t="s">
        <v>1</v>
      </c>
      <c r="D102" s="5" t="s">
        <v>62</v>
      </c>
      <c r="E102" s="6">
        <v>6</v>
      </c>
      <c r="F102" s="8" t="s">
        <v>177</v>
      </c>
      <c r="G102" s="6">
        <f t="shared" si="3"/>
      </c>
      <c r="H102" s="11" t="s">
        <v>177</v>
      </c>
      <c r="I102" s="6">
        <f t="shared" si="0"/>
      </c>
    </row>
    <row r="103" spans="1:9" ht="12.75">
      <c r="A103" s="5">
        <v>8</v>
      </c>
      <c r="B103" s="5" t="s">
        <v>1</v>
      </c>
      <c r="D103" s="5" t="s">
        <v>30</v>
      </c>
      <c r="E103" s="6">
        <v>27</v>
      </c>
      <c r="F103" s="8" t="s">
        <v>177</v>
      </c>
      <c r="G103" s="6">
        <f t="shared" si="3"/>
      </c>
      <c r="I103" s="6">
        <f aca="true" t="shared" si="4" ref="I103:I119">IF(ISNUMBER(H103)=TRUE,H103*E103,"")</f>
      </c>
    </row>
    <row r="104" spans="1:9" ht="12.75">
      <c r="A104" s="5">
        <v>8</v>
      </c>
      <c r="B104" s="5" t="s">
        <v>1</v>
      </c>
      <c r="D104" s="5" t="s">
        <v>31</v>
      </c>
      <c r="E104" s="6">
        <v>43.6</v>
      </c>
      <c r="G104" s="6">
        <f t="shared" si="3"/>
      </c>
      <c r="I104" s="6">
        <f t="shared" si="4"/>
      </c>
    </row>
    <row r="105" spans="1:9" ht="12.75">
      <c r="A105" s="5">
        <v>8</v>
      </c>
      <c r="B105" s="5" t="s">
        <v>1</v>
      </c>
      <c r="D105" s="5" t="s">
        <v>75</v>
      </c>
      <c r="E105" s="6">
        <v>34.4</v>
      </c>
      <c r="F105" s="8" t="s">
        <v>177</v>
      </c>
      <c r="G105" s="6">
        <f t="shared" si="3"/>
      </c>
      <c r="I105" s="6">
        <f>IF(ISNUMBER(H105)=TRUE,H105*E105,"")</f>
      </c>
    </row>
    <row r="106" spans="1:9" ht="12.75">
      <c r="A106" s="5">
        <v>8</v>
      </c>
      <c r="B106" s="5" t="s">
        <v>1</v>
      </c>
      <c r="D106" s="5" t="s">
        <v>15</v>
      </c>
      <c r="E106" s="6">
        <v>6.7</v>
      </c>
      <c r="F106" s="8">
        <v>1</v>
      </c>
      <c r="G106" s="6">
        <f t="shared" si="3"/>
        <v>6.7</v>
      </c>
      <c r="H106" s="11" t="s">
        <v>177</v>
      </c>
      <c r="I106" s="6">
        <f t="shared" si="4"/>
      </c>
    </row>
    <row r="107" spans="1:9" ht="12.75">
      <c r="A107" s="5">
        <v>8</v>
      </c>
      <c r="B107" s="5" t="s">
        <v>1</v>
      </c>
      <c r="D107" s="5" t="s">
        <v>32</v>
      </c>
      <c r="E107" s="6">
        <v>3.6</v>
      </c>
      <c r="F107" s="8" t="s">
        <v>177</v>
      </c>
      <c r="G107" s="6">
        <f t="shared" si="3"/>
      </c>
      <c r="I107" s="6">
        <f t="shared" si="4"/>
      </c>
    </row>
    <row r="108" spans="1:9" ht="12.75">
      <c r="A108" s="5">
        <v>8</v>
      </c>
      <c r="B108" s="5" t="s">
        <v>1</v>
      </c>
      <c r="D108" s="5" t="s">
        <v>224</v>
      </c>
      <c r="E108" s="6">
        <v>5.6</v>
      </c>
      <c r="F108" s="8">
        <v>1</v>
      </c>
      <c r="G108" s="6">
        <f t="shared" si="3"/>
        <v>5.6</v>
      </c>
      <c r="H108" s="11" t="s">
        <v>177</v>
      </c>
      <c r="I108" s="6">
        <f t="shared" si="4"/>
      </c>
    </row>
    <row r="109" spans="1:9" ht="12.75">
      <c r="A109" s="5">
        <v>8</v>
      </c>
      <c r="B109" s="5" t="s">
        <v>1</v>
      </c>
      <c r="D109" s="5" t="s">
        <v>224</v>
      </c>
      <c r="E109" s="6">
        <v>5.6</v>
      </c>
      <c r="F109" s="8" t="s">
        <v>177</v>
      </c>
      <c r="G109" s="6">
        <f t="shared" si="3"/>
      </c>
      <c r="H109" s="11">
        <v>1</v>
      </c>
      <c r="I109" s="6">
        <f t="shared" si="4"/>
        <v>5.6</v>
      </c>
    </row>
    <row r="110" spans="1:9" ht="12.75">
      <c r="A110" s="5">
        <v>8</v>
      </c>
      <c r="B110" s="5" t="s">
        <v>1</v>
      </c>
      <c r="D110" s="5" t="s">
        <v>14</v>
      </c>
      <c r="E110" s="6">
        <v>6.6</v>
      </c>
      <c r="G110" s="6">
        <f t="shared" si="3"/>
      </c>
      <c r="H110" s="11">
        <v>1</v>
      </c>
      <c r="I110" s="6">
        <f t="shared" si="4"/>
        <v>6.6</v>
      </c>
    </row>
    <row r="111" spans="1:9" ht="12.75">
      <c r="A111" s="5">
        <v>8</v>
      </c>
      <c r="B111" s="5" t="s">
        <v>1</v>
      </c>
      <c r="D111" s="5" t="s">
        <v>64</v>
      </c>
      <c r="E111" s="6">
        <v>2.4</v>
      </c>
      <c r="G111" s="6">
        <f t="shared" si="3"/>
      </c>
      <c r="H111" s="11" t="s">
        <v>177</v>
      </c>
      <c r="I111" s="6">
        <f t="shared" si="4"/>
      </c>
    </row>
    <row r="112" spans="1:9" ht="12.75">
      <c r="A112" s="5">
        <v>8</v>
      </c>
      <c r="B112" s="5" t="s">
        <v>1</v>
      </c>
      <c r="D112" s="5" t="s">
        <v>64</v>
      </c>
      <c r="E112" s="6">
        <v>2.4</v>
      </c>
      <c r="F112" s="8">
        <v>1</v>
      </c>
      <c r="G112" s="6">
        <f t="shared" si="3"/>
        <v>2.4</v>
      </c>
      <c r="H112" s="11">
        <v>1</v>
      </c>
      <c r="I112" s="6">
        <f t="shared" si="4"/>
        <v>2.4</v>
      </c>
    </row>
    <row r="113" spans="1:9" ht="12.75">
      <c r="A113" s="5">
        <v>8</v>
      </c>
      <c r="B113" s="5" t="s">
        <v>1</v>
      </c>
      <c r="D113" s="5" t="s">
        <v>181</v>
      </c>
      <c r="E113" s="6">
        <v>10</v>
      </c>
      <c r="G113" s="6">
        <f t="shared" si="3"/>
      </c>
      <c r="I113" s="6">
        <f>IF(ISNUMBER(H113)=TRUE,H113*E113,"")</f>
      </c>
    </row>
    <row r="114" spans="1:9" ht="12.75">
      <c r="A114" s="5">
        <v>8</v>
      </c>
      <c r="B114" s="5" t="s">
        <v>1</v>
      </c>
      <c r="D114" s="5" t="s">
        <v>102</v>
      </c>
      <c r="E114" s="6">
        <v>3.4</v>
      </c>
      <c r="G114" s="6">
        <f t="shared" si="3"/>
      </c>
      <c r="I114" s="6">
        <f t="shared" si="4"/>
      </c>
    </row>
    <row r="115" spans="1:9" ht="12.75">
      <c r="A115" s="5">
        <v>9</v>
      </c>
      <c r="B115" s="5" t="s">
        <v>236</v>
      </c>
      <c r="D115" s="5" t="s">
        <v>225</v>
      </c>
      <c r="E115" s="6">
        <v>0.2</v>
      </c>
      <c r="G115" s="6">
        <f t="shared" si="3"/>
      </c>
      <c r="I115" s="6">
        <f t="shared" si="4"/>
      </c>
    </row>
    <row r="116" spans="1:9" ht="12.75">
      <c r="A116" s="5">
        <v>9</v>
      </c>
      <c r="B116" s="5" t="s">
        <v>236</v>
      </c>
      <c r="D116" s="5" t="s">
        <v>199</v>
      </c>
      <c r="E116" s="6">
        <v>2.6</v>
      </c>
      <c r="F116" s="8">
        <v>1</v>
      </c>
      <c r="G116" s="6">
        <f t="shared" si="3"/>
        <v>2.6</v>
      </c>
      <c r="H116" s="11">
        <v>1</v>
      </c>
      <c r="I116" s="6">
        <f t="shared" si="4"/>
        <v>2.6</v>
      </c>
    </row>
    <row r="117" spans="1:9" ht="12.75">
      <c r="A117" s="5">
        <v>9</v>
      </c>
      <c r="B117" s="5" t="s">
        <v>236</v>
      </c>
      <c r="D117" s="5" t="s">
        <v>237</v>
      </c>
      <c r="E117" s="6">
        <v>3.5</v>
      </c>
      <c r="F117" s="8">
        <v>1</v>
      </c>
      <c r="G117" s="6">
        <f t="shared" si="3"/>
        <v>3.5</v>
      </c>
      <c r="H117" s="11">
        <v>1</v>
      </c>
      <c r="I117" s="6">
        <f t="shared" si="4"/>
        <v>3.5</v>
      </c>
    </row>
    <row r="118" spans="1:9" ht="12.75">
      <c r="A118" s="5">
        <v>9</v>
      </c>
      <c r="B118" s="5" t="s">
        <v>236</v>
      </c>
      <c r="D118" s="5" t="s">
        <v>238</v>
      </c>
      <c r="E118" s="6">
        <v>0.2</v>
      </c>
      <c r="F118" s="8">
        <v>1</v>
      </c>
      <c r="G118" s="6">
        <f t="shared" si="3"/>
        <v>0.2</v>
      </c>
      <c r="H118" s="11">
        <v>1</v>
      </c>
      <c r="I118" s="6">
        <f t="shared" si="4"/>
        <v>0.2</v>
      </c>
    </row>
    <row r="119" spans="1:9" ht="12.75">
      <c r="A119" s="5">
        <v>9</v>
      </c>
      <c r="B119" s="5" t="s">
        <v>236</v>
      </c>
      <c r="D119" s="5" t="s">
        <v>16</v>
      </c>
      <c r="E119" s="6">
        <v>0.5</v>
      </c>
      <c r="F119" s="8">
        <v>1</v>
      </c>
      <c r="G119" s="6">
        <f t="shared" si="3"/>
        <v>0.5</v>
      </c>
      <c r="H119" s="11">
        <v>1</v>
      </c>
      <c r="I119" s="6">
        <f t="shared" si="4"/>
        <v>0.5</v>
      </c>
    </row>
  </sheetData>
  <autoFilter ref="F1:I119"/>
  <hyperlinks>
    <hyperlink ref="D60" location="'Spare Parts'!A1" display="spare parts kit"/>
    <hyperlink ref="D55" location="'First Aid'!A1" display="first aid kit"/>
    <hyperlink ref="D66" location="Comfort!A1" display="comfort kit"/>
    <hyperlink ref="D62" location="Town!A1" display="town kit"/>
    <hyperlink ref="D54" location="Evening!A1" display="evening kit"/>
    <hyperlink ref="D49" location="'Food Choices'!A1" display="food, per day"/>
  </hyperlinks>
  <printOptions gridLines="1"/>
  <pageMargins left="0.75" right="0.75" top="1" bottom="1" header="0.5" footer="0.5"/>
  <pageSetup fitToHeight="1" fitToWidth="1" orientation="portrait" paperSize="9" scale="75"/>
  <headerFooter alignWithMargins="0">
    <oddHeader>&amp;L&amp;CBACKPACKING EQUIPMENT LIST&amp;R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A8" sqref="A8"/>
    </sheetView>
  </sheetViews>
  <sheetFormatPr defaultColWidth="11.00390625" defaultRowHeight="12.75"/>
  <cols>
    <col min="1" max="1" width="31.125" style="0" bestFit="1" customWidth="1"/>
  </cols>
  <sheetData>
    <row r="1" spans="1:4" ht="12.75">
      <c r="A1" s="3" t="s">
        <v>239</v>
      </c>
      <c r="B1" s="1"/>
      <c r="D1" s="1"/>
    </row>
    <row r="2" spans="1:4" ht="12.75">
      <c r="A2" t="s">
        <v>44</v>
      </c>
      <c r="B2" s="1"/>
      <c r="D2" s="1"/>
    </row>
    <row r="3" spans="1:4" ht="12.75">
      <c r="A3" t="s">
        <v>45</v>
      </c>
      <c r="B3" s="1"/>
      <c r="D3" s="1"/>
    </row>
    <row r="4" spans="1:4" ht="12.75">
      <c r="A4" t="s">
        <v>46</v>
      </c>
      <c r="B4" s="1"/>
      <c r="D4" s="1"/>
    </row>
    <row r="5" spans="1:4" ht="12.75">
      <c r="A5" t="s">
        <v>47</v>
      </c>
      <c r="B5" s="1"/>
      <c r="D5" s="1"/>
    </row>
    <row r="6" ht="12.75">
      <c r="A6" t="s">
        <v>240</v>
      </c>
    </row>
    <row r="7" ht="12.75">
      <c r="A7" t="s">
        <v>153</v>
      </c>
    </row>
    <row r="8" ht="12.75">
      <c r="A8" t="s">
        <v>93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A1" sqref="A1"/>
    </sheetView>
  </sheetViews>
  <sheetFormatPr defaultColWidth="11.00390625" defaultRowHeight="12.75"/>
  <cols>
    <col min="1" max="1" width="31.125" style="0" bestFit="1" customWidth="1"/>
  </cols>
  <sheetData>
    <row r="1" spans="1:8" ht="12.75">
      <c r="A1" s="13"/>
      <c r="B1" s="14" t="s">
        <v>132</v>
      </c>
      <c r="C1" s="13" t="s">
        <v>231</v>
      </c>
      <c r="D1" s="15">
        <f>SUM(D4:D37)</f>
        <v>8</v>
      </c>
      <c r="E1" s="13"/>
      <c r="F1" s="15"/>
      <c r="G1" s="13"/>
      <c r="H1" s="15"/>
    </row>
    <row r="2" spans="1:8" ht="12.75">
      <c r="A2" s="3"/>
      <c r="B2" s="2" t="s">
        <v>140</v>
      </c>
      <c r="C2" s="21" t="s">
        <v>141</v>
      </c>
      <c r="D2" s="21"/>
      <c r="E2" s="3"/>
      <c r="F2" s="2"/>
      <c r="G2" s="3"/>
      <c r="H2" s="2"/>
    </row>
    <row r="3" spans="1:8" ht="12.75">
      <c r="A3" s="3" t="s">
        <v>183</v>
      </c>
      <c r="B3" s="2" t="s">
        <v>145</v>
      </c>
      <c r="C3" s="7" t="s">
        <v>146</v>
      </c>
      <c r="D3" s="2" t="s">
        <v>147</v>
      </c>
      <c r="E3" s="3"/>
      <c r="F3" s="2"/>
      <c r="G3" s="3"/>
      <c r="H3" s="2"/>
    </row>
    <row r="4" spans="1:6" ht="12.75">
      <c r="A4" t="s">
        <v>35</v>
      </c>
      <c r="B4" s="1">
        <v>0.6</v>
      </c>
      <c r="C4" s="8">
        <v>1</v>
      </c>
      <c r="D4" s="1">
        <f>IF(ISNUMBER(C4)=TRUE,B4*C4,"")</f>
        <v>0.6</v>
      </c>
      <c r="F4" s="1"/>
    </row>
    <row r="5" spans="1:6" ht="12.75">
      <c r="A5" t="s">
        <v>37</v>
      </c>
      <c r="B5" s="1">
        <v>0.5</v>
      </c>
      <c r="C5">
        <v>1</v>
      </c>
      <c r="D5" s="1">
        <f aca="true" t="shared" si="0" ref="D5:D37">IF(ISNUMBER(C5)=TRUE,B5*C5,"")</f>
        <v>0.5</v>
      </c>
      <c r="F5" s="1"/>
    </row>
    <row r="6" spans="1:8" ht="12.75">
      <c r="A6" t="s">
        <v>38</v>
      </c>
      <c r="B6" s="1">
        <v>0.5</v>
      </c>
      <c r="C6">
        <v>1</v>
      </c>
      <c r="D6" s="1">
        <f t="shared" si="0"/>
        <v>0.5</v>
      </c>
      <c r="F6" s="1"/>
      <c r="H6" s="1"/>
    </row>
    <row r="7" spans="1:8" ht="12.75">
      <c r="A7" t="s">
        <v>92</v>
      </c>
      <c r="B7" s="1">
        <v>1.3</v>
      </c>
      <c r="C7">
        <v>1</v>
      </c>
      <c r="D7" s="1">
        <f t="shared" si="0"/>
        <v>1.3</v>
      </c>
      <c r="F7" s="1"/>
      <c r="H7" s="1"/>
    </row>
    <row r="8" spans="1:4" ht="12.75">
      <c r="A8" t="s">
        <v>39</v>
      </c>
      <c r="B8" s="1">
        <v>0.3</v>
      </c>
      <c r="C8">
        <v>1</v>
      </c>
      <c r="D8" s="1">
        <f t="shared" si="0"/>
        <v>0.3</v>
      </c>
    </row>
    <row r="9" spans="1:4" ht="12.75">
      <c r="A9" t="s">
        <v>40</v>
      </c>
      <c r="B9" s="1">
        <v>0.3</v>
      </c>
      <c r="C9">
        <v>1</v>
      </c>
      <c r="D9" s="1">
        <f t="shared" si="0"/>
        <v>0.3</v>
      </c>
    </row>
    <row r="10" spans="1:4" ht="12.75">
      <c r="A10" t="s">
        <v>41</v>
      </c>
      <c r="B10" s="1">
        <v>0.9</v>
      </c>
      <c r="C10">
        <v>1</v>
      </c>
      <c r="D10" s="1">
        <f t="shared" si="0"/>
        <v>0.9</v>
      </c>
    </row>
    <row r="11" spans="1:4" ht="12.75">
      <c r="A11" t="s">
        <v>42</v>
      </c>
      <c r="B11" s="1">
        <v>2.5</v>
      </c>
      <c r="C11">
        <v>1</v>
      </c>
      <c r="D11" s="1">
        <f t="shared" si="0"/>
        <v>2.5</v>
      </c>
    </row>
    <row r="12" spans="1:4" ht="12.75">
      <c r="A12" t="s">
        <v>43</v>
      </c>
      <c r="B12" s="1">
        <v>0.9</v>
      </c>
      <c r="C12">
        <v>1</v>
      </c>
      <c r="D12" s="1">
        <f t="shared" si="0"/>
        <v>0.9</v>
      </c>
    </row>
    <row r="13" spans="1:4" ht="12.75">
      <c r="A13" t="s">
        <v>184</v>
      </c>
      <c r="B13" s="1">
        <v>0.2</v>
      </c>
      <c r="C13">
        <v>1</v>
      </c>
      <c r="D13" s="1">
        <f t="shared" si="0"/>
        <v>0.2</v>
      </c>
    </row>
    <row r="14" spans="2:4" ht="12.75">
      <c r="B14" s="1"/>
      <c r="D14" s="1">
        <f t="shared" si="0"/>
      </c>
    </row>
    <row r="15" spans="2:4" ht="12.75">
      <c r="B15" s="1"/>
      <c r="D15" s="1">
        <f t="shared" si="0"/>
      </c>
    </row>
    <row r="16" spans="2:4" ht="12.75">
      <c r="B16" s="1"/>
      <c r="D16" s="1">
        <f t="shared" si="0"/>
      </c>
    </row>
    <row r="17" spans="2:4" ht="12.75">
      <c r="B17" s="1"/>
      <c r="D17" s="1">
        <f t="shared" si="0"/>
      </c>
    </row>
    <row r="18" spans="2:4" ht="12.75">
      <c r="B18" s="1"/>
      <c r="D18" s="1">
        <f t="shared" si="0"/>
      </c>
    </row>
    <row r="19" spans="2:4" ht="12.75">
      <c r="B19" s="1"/>
      <c r="D19" s="1">
        <f t="shared" si="0"/>
      </c>
    </row>
    <row r="20" spans="2:4" ht="12.75">
      <c r="B20" s="1"/>
      <c r="D20" s="1">
        <f t="shared" si="0"/>
      </c>
    </row>
    <row r="21" spans="2:4" ht="12.75">
      <c r="B21" s="1"/>
      <c r="D21" s="1">
        <f t="shared" si="0"/>
      </c>
    </row>
    <row r="22" spans="2:4" ht="12.75">
      <c r="B22" s="1"/>
      <c r="D22" s="1">
        <f t="shared" si="0"/>
      </c>
    </row>
    <row r="23" spans="2:4" ht="12.75">
      <c r="B23" s="1"/>
      <c r="D23" s="1">
        <f t="shared" si="0"/>
      </c>
    </row>
    <row r="24" spans="2:4" ht="12.75">
      <c r="B24" s="1"/>
      <c r="D24" s="1">
        <f t="shared" si="0"/>
      </c>
    </row>
    <row r="25" spans="2:4" ht="12.75">
      <c r="B25" s="1"/>
      <c r="D25" s="1">
        <f t="shared" si="0"/>
      </c>
    </row>
    <row r="26" spans="2:4" ht="12.75">
      <c r="B26" s="1"/>
      <c r="D26" s="1">
        <f t="shared" si="0"/>
      </c>
    </row>
    <row r="27" spans="2:4" ht="12.75">
      <c r="B27" s="1"/>
      <c r="D27" s="1">
        <f t="shared" si="0"/>
      </c>
    </row>
    <row r="28" spans="2:4" ht="12.75">
      <c r="B28" s="1"/>
      <c r="D28" s="1">
        <f t="shared" si="0"/>
      </c>
    </row>
    <row r="29" spans="2:4" ht="12.75">
      <c r="B29" s="1"/>
      <c r="D29" s="1">
        <f t="shared" si="0"/>
      </c>
    </row>
    <row r="30" spans="2:4" ht="12.75">
      <c r="B30" s="1"/>
      <c r="D30" s="1">
        <f t="shared" si="0"/>
      </c>
    </row>
    <row r="31" spans="2:4" ht="12.75">
      <c r="B31" s="1"/>
      <c r="D31" s="1">
        <f t="shared" si="0"/>
      </c>
    </row>
    <row r="32" spans="2:4" ht="12.75">
      <c r="B32" s="1"/>
      <c r="D32" s="1">
        <f t="shared" si="0"/>
      </c>
    </row>
    <row r="33" spans="2:4" ht="12.75">
      <c r="B33" s="1"/>
      <c r="D33" s="1">
        <f t="shared" si="0"/>
      </c>
    </row>
    <row r="34" spans="2:4" ht="12.75">
      <c r="B34" s="1"/>
      <c r="D34" s="1">
        <f t="shared" si="0"/>
      </c>
    </row>
    <row r="35" spans="2:4" ht="12.75">
      <c r="B35" s="1"/>
      <c r="D35" s="1">
        <f t="shared" si="0"/>
      </c>
    </row>
    <row r="36" spans="2:4" ht="12.75">
      <c r="B36" s="1"/>
      <c r="D36" s="1">
        <f t="shared" si="0"/>
      </c>
    </row>
    <row r="37" spans="2:4" ht="12.75">
      <c r="B37" s="1"/>
      <c r="D37" s="1">
        <f t="shared" si="0"/>
      </c>
    </row>
  </sheetData>
  <mergeCells count="1">
    <mergeCell ref="C2:D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A10" sqref="A10:IV10"/>
    </sheetView>
  </sheetViews>
  <sheetFormatPr defaultColWidth="11.00390625" defaultRowHeight="12.75"/>
  <cols>
    <col min="1" max="1" width="31.125" style="0" bestFit="1" customWidth="1"/>
  </cols>
  <sheetData>
    <row r="1" spans="1:8" ht="12.75">
      <c r="A1" s="13"/>
      <c r="B1" s="14" t="s">
        <v>132</v>
      </c>
      <c r="C1" s="13" t="s">
        <v>231</v>
      </c>
      <c r="D1" s="15">
        <f>SUM(D4:D37)</f>
        <v>8.5</v>
      </c>
      <c r="E1" s="13"/>
      <c r="F1" s="15"/>
      <c r="G1" s="13"/>
      <c r="H1" s="15"/>
    </row>
    <row r="2" spans="1:8" ht="12.75">
      <c r="A2" s="3"/>
      <c r="B2" s="2" t="s">
        <v>140</v>
      </c>
      <c r="C2" s="21" t="s">
        <v>141</v>
      </c>
      <c r="D2" s="21"/>
      <c r="E2" s="3"/>
      <c r="F2" s="2"/>
      <c r="G2" s="3"/>
      <c r="H2" s="2"/>
    </row>
    <row r="3" spans="1:8" ht="12.75">
      <c r="A3" s="3" t="s">
        <v>185</v>
      </c>
      <c r="B3" s="2" t="s">
        <v>145</v>
      </c>
      <c r="C3" s="7" t="s">
        <v>146</v>
      </c>
      <c r="D3" s="2" t="s">
        <v>147</v>
      </c>
      <c r="E3" s="3"/>
      <c r="F3" s="2"/>
      <c r="G3" s="3"/>
      <c r="H3" s="2"/>
    </row>
    <row r="4" spans="1:6" ht="12.75">
      <c r="A4" t="s">
        <v>35</v>
      </c>
      <c r="B4" s="1">
        <v>0.6</v>
      </c>
      <c r="C4" s="8">
        <v>1</v>
      </c>
      <c r="D4" s="1">
        <f>IF(ISNUMBER(C4)=TRUE,B4*C4,"")</f>
        <v>0.6</v>
      </c>
      <c r="F4" s="1"/>
    </row>
    <row r="5" spans="1:6" ht="12.75">
      <c r="A5" t="s">
        <v>19</v>
      </c>
      <c r="B5" s="1">
        <v>2.4</v>
      </c>
      <c r="C5">
        <v>1</v>
      </c>
      <c r="D5" s="1">
        <f aca="true" t="shared" si="0" ref="D5:D37">IF(ISNUMBER(C5)=TRUE,B5*C5,"")</f>
        <v>2.4</v>
      </c>
      <c r="F5" s="1"/>
    </row>
    <row r="6" spans="1:8" ht="12.75">
      <c r="A6" t="s">
        <v>119</v>
      </c>
      <c r="B6" s="1">
        <v>2.6</v>
      </c>
      <c r="C6">
        <v>1</v>
      </c>
      <c r="D6" s="1">
        <f t="shared" si="0"/>
        <v>2.6</v>
      </c>
      <c r="F6" s="1"/>
      <c r="H6" s="1"/>
    </row>
    <row r="7" spans="1:8" ht="12.75">
      <c r="A7" t="s">
        <v>179</v>
      </c>
      <c r="B7" s="1">
        <v>0.2</v>
      </c>
      <c r="C7">
        <v>1</v>
      </c>
      <c r="D7" s="1">
        <f t="shared" si="0"/>
        <v>0.2</v>
      </c>
      <c r="F7" s="1"/>
      <c r="H7" s="1"/>
    </row>
    <row r="8" spans="1:8" ht="12.75">
      <c r="A8" t="s">
        <v>33</v>
      </c>
      <c r="B8" s="1">
        <v>1</v>
      </c>
      <c r="C8">
        <v>1</v>
      </c>
      <c r="D8" s="1">
        <f t="shared" si="0"/>
        <v>1</v>
      </c>
      <c r="F8" s="1"/>
      <c r="H8" s="1"/>
    </row>
    <row r="9" spans="1:8" ht="12.75">
      <c r="A9" t="s">
        <v>34</v>
      </c>
      <c r="B9" s="1">
        <v>1</v>
      </c>
      <c r="C9">
        <v>1</v>
      </c>
      <c r="D9" s="1">
        <f t="shared" si="0"/>
        <v>1</v>
      </c>
      <c r="F9" s="1"/>
      <c r="H9" s="1"/>
    </row>
    <row r="10" spans="1:4" ht="12.75">
      <c r="A10" t="s">
        <v>36</v>
      </c>
      <c r="B10" s="1">
        <v>0.7</v>
      </c>
      <c r="C10">
        <v>1</v>
      </c>
      <c r="D10" s="1">
        <f t="shared" si="0"/>
        <v>0.7</v>
      </c>
    </row>
    <row r="11" spans="2:4" ht="12.75">
      <c r="B11" s="1"/>
      <c r="D11" s="1">
        <f t="shared" si="0"/>
      </c>
    </row>
    <row r="12" spans="2:4" ht="12.75">
      <c r="B12" s="1"/>
      <c r="D12" s="1">
        <f t="shared" si="0"/>
      </c>
    </row>
    <row r="13" spans="2:4" ht="12.75">
      <c r="B13" s="1"/>
      <c r="D13" s="1">
        <f t="shared" si="0"/>
      </c>
    </row>
    <row r="14" spans="2:4" ht="12.75">
      <c r="B14" s="1"/>
      <c r="D14" s="1">
        <f t="shared" si="0"/>
      </c>
    </row>
    <row r="15" spans="2:4" ht="12.75">
      <c r="B15" s="1"/>
      <c r="D15" s="1">
        <f t="shared" si="0"/>
      </c>
    </row>
    <row r="16" spans="2:4" ht="12.75">
      <c r="B16" s="1"/>
      <c r="D16" s="1">
        <f t="shared" si="0"/>
      </c>
    </row>
    <row r="17" spans="2:4" ht="12.75">
      <c r="B17" s="1"/>
      <c r="D17" s="1">
        <f t="shared" si="0"/>
      </c>
    </row>
    <row r="18" spans="2:4" ht="12.75">
      <c r="B18" s="1"/>
      <c r="D18" s="1">
        <f t="shared" si="0"/>
      </c>
    </row>
    <row r="19" spans="2:4" ht="12.75">
      <c r="B19" s="1"/>
      <c r="D19" s="1">
        <f t="shared" si="0"/>
      </c>
    </row>
    <row r="20" spans="2:4" ht="12.75">
      <c r="B20" s="1"/>
      <c r="D20" s="1">
        <f t="shared" si="0"/>
      </c>
    </row>
    <row r="21" spans="2:4" ht="12.75">
      <c r="B21" s="1"/>
      <c r="D21" s="1">
        <f t="shared" si="0"/>
      </c>
    </row>
    <row r="22" spans="2:4" ht="12.75">
      <c r="B22" s="1"/>
      <c r="D22" s="1">
        <f t="shared" si="0"/>
      </c>
    </row>
    <row r="23" spans="2:4" ht="12.75">
      <c r="B23" s="1"/>
      <c r="D23" s="1">
        <f t="shared" si="0"/>
      </c>
    </row>
    <row r="24" spans="2:4" ht="12.75">
      <c r="B24" s="1"/>
      <c r="D24" s="1">
        <f t="shared" si="0"/>
      </c>
    </row>
    <row r="25" spans="2:4" ht="12.75">
      <c r="B25" s="1"/>
      <c r="D25" s="1">
        <f t="shared" si="0"/>
      </c>
    </row>
    <row r="26" spans="2:4" ht="12.75">
      <c r="B26" s="1"/>
      <c r="D26" s="1">
        <f t="shared" si="0"/>
      </c>
    </row>
    <row r="27" spans="2:4" ht="12.75">
      <c r="B27" s="1"/>
      <c r="D27" s="1">
        <f t="shared" si="0"/>
      </c>
    </row>
    <row r="28" spans="2:4" ht="12.75">
      <c r="B28" s="1"/>
      <c r="D28" s="1">
        <f t="shared" si="0"/>
      </c>
    </row>
    <row r="29" spans="2:4" ht="12.75">
      <c r="B29" s="1"/>
      <c r="D29" s="1">
        <f t="shared" si="0"/>
      </c>
    </row>
    <row r="30" spans="2:4" ht="12.75">
      <c r="B30" s="1"/>
      <c r="D30" s="1">
        <f t="shared" si="0"/>
      </c>
    </row>
    <row r="31" spans="2:4" ht="12.75">
      <c r="B31" s="1"/>
      <c r="D31" s="1">
        <f t="shared" si="0"/>
      </c>
    </row>
    <row r="32" spans="2:4" ht="12.75">
      <c r="B32" s="1"/>
      <c r="D32" s="1">
        <f t="shared" si="0"/>
      </c>
    </row>
    <row r="33" spans="2:4" ht="12.75">
      <c r="B33" s="1"/>
      <c r="D33" s="1">
        <f t="shared" si="0"/>
      </c>
    </row>
    <row r="34" spans="2:4" ht="12.75">
      <c r="B34" s="1"/>
      <c r="D34" s="1">
        <f t="shared" si="0"/>
      </c>
    </row>
    <row r="35" spans="2:4" ht="12.75">
      <c r="B35" s="1"/>
      <c r="D35" s="1">
        <f t="shared" si="0"/>
      </c>
    </row>
    <row r="36" spans="2:4" ht="12.75">
      <c r="B36" s="1"/>
      <c r="D36" s="1">
        <f t="shared" si="0"/>
      </c>
    </row>
    <row r="37" spans="2:4" ht="12.75">
      <c r="B37" s="1"/>
      <c r="D37" s="1">
        <f t="shared" si="0"/>
      </c>
    </row>
  </sheetData>
  <mergeCells count="1">
    <mergeCell ref="C2:D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A10" sqref="A10"/>
    </sheetView>
  </sheetViews>
  <sheetFormatPr defaultColWidth="11.00390625" defaultRowHeight="12.75"/>
  <cols>
    <col min="1" max="1" width="31.125" style="0" bestFit="1" customWidth="1"/>
  </cols>
  <sheetData>
    <row r="1" spans="1:8" ht="12.75">
      <c r="A1" s="13" t="s">
        <v>227</v>
      </c>
      <c r="F1" s="15"/>
      <c r="G1" s="13"/>
      <c r="H1" s="15"/>
    </row>
    <row r="2" spans="1:8" ht="12.75">
      <c r="A2" t="s">
        <v>215</v>
      </c>
      <c r="F2" s="2"/>
      <c r="G2" s="3"/>
      <c r="H2" s="2"/>
    </row>
    <row r="3" spans="1:8" ht="12.75">
      <c r="A3" t="s">
        <v>213</v>
      </c>
      <c r="F3" s="2"/>
      <c r="G3" s="3"/>
      <c r="H3" s="2"/>
    </row>
    <row r="4" spans="1:6" ht="12.75">
      <c r="A4" t="s">
        <v>214</v>
      </c>
      <c r="F4" s="1"/>
    </row>
    <row r="5" spans="1:6" ht="12.75">
      <c r="A5" t="s">
        <v>216</v>
      </c>
      <c r="F5" s="1"/>
    </row>
    <row r="6" spans="1:8" ht="12.75">
      <c r="A6" t="s">
        <v>217</v>
      </c>
      <c r="F6" s="1"/>
      <c r="H6" s="1"/>
    </row>
    <row r="7" spans="1:8" ht="12.75">
      <c r="A7" t="s">
        <v>97</v>
      </c>
      <c r="F7" s="1"/>
      <c r="H7" s="1"/>
    </row>
    <row r="8" spans="6:8" ht="12.75">
      <c r="F8" s="1"/>
      <c r="H8" s="1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7"/>
  <sheetViews>
    <sheetView workbookViewId="0" topLeftCell="A1">
      <selection activeCell="A8" sqref="A8"/>
    </sheetView>
  </sheetViews>
  <sheetFormatPr defaultColWidth="11.00390625" defaultRowHeight="12.75"/>
  <cols>
    <col min="1" max="1" width="40.75390625" style="0" customWidth="1"/>
  </cols>
  <sheetData>
    <row r="1" ht="12.75">
      <c r="A1" s="3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80</v>
      </c>
    </row>
    <row r="5" ht="12.75">
      <c r="A5" t="s">
        <v>81</v>
      </c>
    </row>
    <row r="6" ht="12.75">
      <c r="A6" t="s">
        <v>220</v>
      </c>
    </row>
    <row r="7" ht="12.75">
      <c r="A7" t="s">
        <v>221</v>
      </c>
    </row>
    <row r="8" ht="12.75">
      <c r="A8" t="s">
        <v>95</v>
      </c>
    </row>
    <row r="9" ht="12.75">
      <c r="A9" t="s">
        <v>82</v>
      </c>
    </row>
    <row r="10" ht="12.75">
      <c r="A10" t="s">
        <v>219</v>
      </c>
    </row>
    <row r="11" ht="12.75">
      <c r="A11" t="s">
        <v>83</v>
      </c>
    </row>
    <row r="12" ht="12.75">
      <c r="A12" t="s">
        <v>84</v>
      </c>
    </row>
    <row r="13" ht="12.75">
      <c r="A13" t="s">
        <v>96</v>
      </c>
    </row>
    <row r="14" ht="12.75">
      <c r="A14" t="s">
        <v>85</v>
      </c>
    </row>
    <row r="15" ht="12.75">
      <c r="A15" t="s">
        <v>11</v>
      </c>
    </row>
    <row r="16" ht="12.75">
      <c r="A16" t="s">
        <v>186</v>
      </c>
    </row>
    <row r="17" ht="12.75">
      <c r="A17" t="s">
        <v>187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C16" sqref="C16"/>
    </sheetView>
  </sheetViews>
  <sheetFormatPr defaultColWidth="11.00390625" defaultRowHeight="12.75"/>
  <cols>
    <col min="1" max="1" width="20.125" style="19" bestFit="1" customWidth="1"/>
    <col min="2" max="2" width="14.75390625" style="19" customWidth="1"/>
    <col min="3" max="3" width="33.875" style="19" customWidth="1"/>
    <col min="4" max="4" width="15.875" style="19" customWidth="1"/>
  </cols>
  <sheetData>
    <row r="1" spans="1:4" ht="12.75">
      <c r="A1" s="18" t="s">
        <v>6</v>
      </c>
      <c r="B1" s="18" t="s">
        <v>7</v>
      </c>
      <c r="C1" s="18" t="s">
        <v>8</v>
      </c>
      <c r="D1" s="18" t="s">
        <v>120</v>
      </c>
    </row>
    <row r="3" spans="1:4" ht="12.75">
      <c r="A3" s="19" t="s">
        <v>243</v>
      </c>
      <c r="B3" s="19" t="s">
        <v>5</v>
      </c>
      <c r="C3" s="19" t="s">
        <v>53</v>
      </c>
      <c r="D3" s="19" t="s">
        <v>121</v>
      </c>
    </row>
    <row r="4" spans="1:4" ht="12.75">
      <c r="A4" s="19" t="s">
        <v>127</v>
      </c>
      <c r="B4" s="19" t="s">
        <v>60</v>
      </c>
      <c r="C4" s="19" t="s">
        <v>52</v>
      </c>
      <c r="D4" s="19" t="s">
        <v>122</v>
      </c>
    </row>
    <row r="5" spans="1:4" ht="12.75">
      <c r="A5" s="19" t="s">
        <v>207</v>
      </c>
      <c r="B5" s="19" t="s">
        <v>202</v>
      </c>
      <c r="C5" s="19" t="s">
        <v>242</v>
      </c>
      <c r="D5" s="19" t="s">
        <v>123</v>
      </c>
    </row>
    <row r="6" spans="1:4" ht="25.5">
      <c r="A6" s="19" t="s">
        <v>59</v>
      </c>
      <c r="B6" s="19" t="s">
        <v>10</v>
      </c>
      <c r="C6" s="19" t="s">
        <v>57</v>
      </c>
      <c r="D6" s="19" t="s">
        <v>55</v>
      </c>
    </row>
    <row r="7" spans="1:4" ht="12.75">
      <c r="A7" s="19" t="s">
        <v>54</v>
      </c>
      <c r="B7" s="19" t="s">
        <v>58</v>
      </c>
      <c r="C7" s="19" t="s">
        <v>204</v>
      </c>
      <c r="D7" s="19" t="s">
        <v>56</v>
      </c>
    </row>
    <row r="8" spans="1:4" ht="12.75">
      <c r="A8" s="19" t="s">
        <v>208</v>
      </c>
      <c r="B8" s="19" t="s">
        <v>203</v>
      </c>
      <c r="C8" s="19" t="s">
        <v>209</v>
      </c>
      <c r="D8" s="19" t="s">
        <v>124</v>
      </c>
    </row>
    <row r="9" spans="1:4" ht="12.75">
      <c r="A9" s="19" t="s">
        <v>133</v>
      </c>
      <c r="B9" s="19" t="s">
        <v>9</v>
      </c>
      <c r="C9" s="19" t="s">
        <v>138</v>
      </c>
      <c r="D9" s="19" t="s">
        <v>139</v>
      </c>
    </row>
    <row r="10" spans="1:4" ht="12.75">
      <c r="A10" s="19" t="s">
        <v>233</v>
      </c>
      <c r="B10" s="19" t="s">
        <v>205</v>
      </c>
      <c r="C10" s="19" t="s">
        <v>20</v>
      </c>
      <c r="D10" s="19" t="s">
        <v>113</v>
      </c>
    </row>
    <row r="11" spans="1:4" ht="12.75">
      <c r="A11" s="19" t="s">
        <v>117</v>
      </c>
      <c r="B11" s="19" t="s">
        <v>206</v>
      </c>
      <c r="C11" s="19" t="s">
        <v>111</v>
      </c>
      <c r="D11" s="19" t="s">
        <v>200</v>
      </c>
    </row>
    <row r="12" spans="1:4" ht="12.75">
      <c r="A12" s="19" t="s">
        <v>118</v>
      </c>
      <c r="B12" s="19" t="s">
        <v>86</v>
      </c>
      <c r="C12" s="19" t="s">
        <v>112</v>
      </c>
      <c r="D12" s="19" t="s">
        <v>134</v>
      </c>
    </row>
    <row r="13" spans="2:4" ht="12.75">
      <c r="B13" s="19" t="s">
        <v>87</v>
      </c>
      <c r="C13" s="19" t="s">
        <v>201</v>
      </c>
      <c r="D13" s="19" t="s">
        <v>110</v>
      </c>
    </row>
    <row r="14" spans="2:4" ht="25.5">
      <c r="B14" s="19" t="s">
        <v>193</v>
      </c>
      <c r="C14" s="19" t="s">
        <v>116</v>
      </c>
      <c r="D14" s="19" t="s">
        <v>114</v>
      </c>
    </row>
    <row r="15" spans="2:4" ht="25.5">
      <c r="B15" s="19" t="s">
        <v>194</v>
      </c>
      <c r="C15" s="19" t="s">
        <v>192</v>
      </c>
      <c r="D15" s="19" t="s">
        <v>115</v>
      </c>
    </row>
    <row r="16" spans="2:4" ht="12.75">
      <c r="B16" s="19" t="s">
        <v>195</v>
      </c>
      <c r="D16" s="19" t="s">
        <v>126</v>
      </c>
    </row>
    <row r="17" spans="2:4" ht="12.75">
      <c r="B17" s="19" t="s">
        <v>196</v>
      </c>
      <c r="D17" s="19" t="s">
        <v>197</v>
      </c>
    </row>
    <row r="18" ht="12.75">
      <c r="B18" s="19" t="s">
        <v>222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 Wright</dc:creator>
  <cp:keywords/>
  <dc:description/>
  <cp:lastModifiedBy>Hal Wright</cp:lastModifiedBy>
  <cp:lastPrinted>2006-07-09T01:12:12Z</cp:lastPrinted>
  <dcterms:created xsi:type="dcterms:W3CDTF">2007-03-10T21:43:58Z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